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Timetabling\Session 2025-26\Session Setup\Heatmaps\"/>
    </mc:Choice>
  </mc:AlternateContent>
  <xr:revisionPtr revIDLastSave="0" documentId="13_ncr:1_{AF499552-B2D7-4658-AF82-D5A0AD31883E}" xr6:coauthVersionLast="47" xr6:coauthVersionMax="47" xr10:uidLastSave="{00000000-0000-0000-0000-000000000000}"/>
  <workbookProtection workbookAlgorithmName="SHA-512" workbookHashValue="R6gIKjRKP4FggHDOpg3hDWRAR2iHwYyrPe5AoqSYNrQC/17oVfAd7v0EoMfZbztH7Y6sRq2AROdyjlLUTUzBGw==" workbookSaltValue="6ZyhWsBSc9GgJxPZ/s58Ug==" workbookSpinCount="100000" lockStructure="1"/>
  <bookViews>
    <workbookView xWindow="-25320" yWindow="240" windowWidth="25440" windowHeight="15270" xr2:uid="{DD1E132D-E84F-4566-8E3C-E5DC2613AAD0}"/>
  </bookViews>
  <sheets>
    <sheet name="Guide" sheetId="4" r:id="rId1"/>
    <sheet name="Heatmap" sheetId="1" r:id="rId2"/>
    <sheet name="Room Sizes Breakdown" sheetId="5" r:id="rId3"/>
    <sheet name="Availability Matrix" sheetId="2" state="hidden" r:id="rId4"/>
    <sheet name="Size Graph Figur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2" i="3"/>
  <c r="C8" i="1"/>
  <c r="Q8" i="1" s="1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9" i="1"/>
  <c r="D15" i="1" s="1"/>
  <c r="N13" i="1" l="1"/>
  <c r="P15" i="1"/>
  <c r="K4" i="1"/>
  <c r="P13" i="1"/>
  <c r="N4" i="1"/>
  <c r="Q13" i="1"/>
  <c r="J14" i="1"/>
  <c r="K6" i="1"/>
  <c r="M16" i="1"/>
  <c r="L6" i="1"/>
  <c r="L14" i="1"/>
  <c r="N16" i="1"/>
  <c r="M6" i="1"/>
  <c r="M14" i="1"/>
  <c r="O16" i="1"/>
  <c r="O13" i="1"/>
  <c r="Q15" i="1"/>
  <c r="L4" i="1"/>
  <c r="I16" i="1"/>
  <c r="J16" i="1"/>
  <c r="O4" i="1"/>
  <c r="I14" i="1"/>
  <c r="K16" i="1"/>
  <c r="P4" i="1"/>
  <c r="L16" i="1"/>
  <c r="K14" i="1"/>
  <c r="N6" i="1"/>
  <c r="N14" i="1"/>
  <c r="P16" i="1"/>
  <c r="P6" i="1"/>
  <c r="O14" i="1"/>
  <c r="Q16" i="1"/>
  <c r="Q6" i="1"/>
  <c r="P14" i="1"/>
  <c r="I17" i="1"/>
  <c r="J4" i="1"/>
  <c r="I7" i="1"/>
  <c r="Q14" i="1"/>
  <c r="M8" i="1"/>
  <c r="I15" i="1"/>
  <c r="K17" i="1"/>
  <c r="N8" i="1"/>
  <c r="J15" i="1"/>
  <c r="L17" i="1"/>
  <c r="O8" i="1"/>
  <c r="I13" i="1"/>
  <c r="K15" i="1"/>
  <c r="M17" i="1"/>
  <c r="P8" i="1"/>
  <c r="J13" i="1"/>
  <c r="L15" i="1"/>
  <c r="N17" i="1"/>
  <c r="I4" i="1"/>
  <c r="K13" i="1"/>
  <c r="M15" i="1"/>
  <c r="O17" i="1"/>
  <c r="L13" i="1"/>
  <c r="N15" i="1"/>
  <c r="P17" i="1"/>
  <c r="J17" i="1"/>
  <c r="M13" i="1"/>
  <c r="O15" i="1"/>
  <c r="Q17" i="1"/>
  <c r="J7" i="1"/>
  <c r="K7" i="1"/>
  <c r="L7" i="1"/>
  <c r="M7" i="1"/>
  <c r="L5" i="1"/>
  <c r="N7" i="1"/>
  <c r="O7" i="1"/>
  <c r="P7" i="1"/>
  <c r="O5" i="1"/>
  <c r="Q7" i="1"/>
  <c r="I8" i="1"/>
  <c r="Q5" i="1"/>
  <c r="J8" i="1"/>
  <c r="I6" i="1"/>
  <c r="K8" i="1"/>
  <c r="Q4" i="1"/>
  <c r="I5" i="1"/>
  <c r="J5" i="1"/>
  <c r="K5" i="1"/>
  <c r="M5" i="1"/>
  <c r="N5" i="1"/>
  <c r="P5" i="1"/>
  <c r="J6" i="1"/>
  <c r="L8" i="1"/>
  <c r="M4" i="1"/>
  <c r="O6" i="1"/>
  <c r="G21" i="5"/>
  <c r="G61" i="5"/>
  <c r="G41" i="5"/>
  <c r="G49" i="5"/>
  <c r="G45" i="5"/>
  <c r="G59" i="5"/>
  <c r="G39" i="5"/>
  <c r="G60" i="5"/>
  <c r="G40" i="5"/>
  <c r="G18" i="5"/>
  <c r="G38" i="5"/>
  <c r="G58" i="5"/>
  <c r="G27" i="5"/>
  <c r="G7" i="5"/>
  <c r="G53" i="5"/>
  <c r="G33" i="5"/>
  <c r="G13" i="5"/>
  <c r="G57" i="5"/>
  <c r="G37" i="5"/>
  <c r="G17" i="5"/>
  <c r="G26" i="5"/>
  <c r="G32" i="5"/>
  <c r="G36" i="5"/>
  <c r="G50" i="5"/>
  <c r="G54" i="5"/>
  <c r="G23" i="5"/>
  <c r="G3" i="5"/>
  <c r="G29" i="5"/>
  <c r="G9" i="5"/>
  <c r="G16" i="5"/>
  <c r="G24" i="5"/>
  <c r="G10" i="5"/>
  <c r="G43" i="5"/>
  <c r="G35" i="5"/>
  <c r="G6" i="5"/>
  <c r="G12" i="5"/>
  <c r="G4" i="5"/>
  <c r="G62" i="5"/>
  <c r="G2" i="5"/>
  <c r="G48" i="5"/>
  <c r="G52" i="5"/>
  <c r="G56" i="5"/>
  <c r="G46" i="5"/>
  <c r="G30" i="5"/>
  <c r="G14" i="5"/>
  <c r="G42" i="5"/>
  <c r="G20" i="5"/>
  <c r="G19" i="5"/>
  <c r="G47" i="5"/>
  <c r="G25" i="5"/>
  <c r="G5" i="5"/>
  <c r="G51" i="5"/>
  <c r="G31" i="5"/>
  <c r="G11" i="5"/>
  <c r="G55" i="5"/>
  <c r="G15" i="5"/>
  <c r="G44" i="5"/>
  <c r="G22" i="5"/>
  <c r="G34" i="5"/>
  <c r="G28" i="5"/>
  <c r="G8" i="5"/>
  <c r="G4" i="3"/>
  <c r="G3" i="3"/>
</calcChain>
</file>

<file path=xl/sharedStrings.xml><?xml version="1.0" encoding="utf-8"?>
<sst xmlns="http://schemas.openxmlformats.org/spreadsheetml/2006/main" count="6069" uniqueCount="234">
  <si>
    <t xml:space="preserve"> 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</si>
  <si>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</si>
  <si>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</si>
  <si>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</si>
  <si>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</si>
  <si>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</si>
  <si>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</si>
  <si>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</si>
  <si>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</si>
  <si>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</si>
  <si>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Mon</t>
  </si>
  <si>
    <t>All rooms available most or all weeks</t>
  </si>
  <si>
    <t>Tue</t>
  </si>
  <si>
    <t>Wed</t>
  </si>
  <si>
    <t>Some rooms available all or most weeks</t>
  </si>
  <si>
    <t>Thu</t>
  </si>
  <si>
    <t>Fri</t>
  </si>
  <si>
    <t>No rooms available all or most weeks</t>
  </si>
  <si>
    <t>*'Most weeks' defined as at least 9 weeks in a semester</t>
  </si>
  <si>
    <t>Suitable Room Size Range:</t>
  </si>
  <si>
    <t>No. of Rooms:</t>
  </si>
  <si>
    <t>Day</t>
  </si>
  <si>
    <t>Semester</t>
  </si>
  <si>
    <t>Room</t>
  </si>
  <si>
    <t>Size</t>
  </si>
  <si>
    <t>15 SOUTHPARK TERR:301 TURNBULL</t>
  </si>
  <si>
    <t>CTT 10 UNIV GDNS:203</t>
  </si>
  <si>
    <t>CTT 11 UNIV GDNS:201</t>
  </si>
  <si>
    <t>CTT 12 UNIV GDNS:101</t>
  </si>
  <si>
    <t>CTT 2 UNIV GDNS:208</t>
  </si>
  <si>
    <t>CTT 2 UNIV GDNS:209</t>
  </si>
  <si>
    <t>CTT 25 BUTE GDNS:130</t>
  </si>
  <si>
    <t>CTT 3 UNIV GDNS:202</t>
  </si>
  <si>
    <t>CTT 4 UNIV GDNS:101</t>
  </si>
  <si>
    <t>CTT 5 THE SQUARE:131 (B31)</t>
  </si>
  <si>
    <t>CTT 59 OAKFIELD AVE:302</t>
  </si>
  <si>
    <t>CTT 6 THE SQUARE:230 (G30)</t>
  </si>
  <si>
    <t>CTT 6 THE SQUARE:329-WALKER</t>
  </si>
  <si>
    <t>CTT 7 THE SQUARE:227 (G27)</t>
  </si>
  <si>
    <t>CTT 7 UNIV GDNS:101</t>
  </si>
  <si>
    <t>CTT 8 THE SQUARE:324-COSGROVE</t>
  </si>
  <si>
    <t>CTT 9 THE SQUARE:221 (G21)</t>
  </si>
  <si>
    <t>CTT 9 THE SQUARE:222 (G22)</t>
  </si>
  <si>
    <t>CTT 9 UNIV GDNS:206</t>
  </si>
  <si>
    <t>CTT BOYD ORR:203 LT 1</t>
  </si>
  <si>
    <t>CTT BOYD ORR:222 LT 2</t>
  </si>
  <si>
    <t>CTT BOYD ORR:407 (LT A)</t>
  </si>
  <si>
    <t>CTT BOYD ORR:409</t>
  </si>
  <si>
    <t>CTT BOYD ORR:411</t>
  </si>
  <si>
    <t>CTT BOYD ORR:412 (LT B)</t>
  </si>
  <si>
    <t>CTT BOYD ORR:507 (LT C)</t>
  </si>
  <si>
    <t>CTT BOYD ORR:513 (LT D)</t>
  </si>
  <si>
    <t>CTT BOYD ORR:611 (LT E)</t>
  </si>
  <si>
    <t>CTT BOYD ORR:709AB CLASSROOM</t>
  </si>
  <si>
    <t>CTT BOYD ORR:711</t>
  </si>
  <si>
    <t>CTT DAVIDSON:208 MAIN LT</t>
  </si>
  <si>
    <t>CTT GILMOREHILL HALLS:217A</t>
  </si>
  <si>
    <t>CTT GILMOREHILL HALLS:217B</t>
  </si>
  <si>
    <t>CTT GRAHAM KERR:224 MAIN LT</t>
  </si>
  <si>
    <t>CTT HETHERINGTON:118</t>
  </si>
  <si>
    <t>CTT HETHERINGTON:129</t>
  </si>
  <si>
    <t>CTT HETHERINGTON:130</t>
  </si>
  <si>
    <t>CTT HETHERINGTON:131</t>
  </si>
  <si>
    <t>CTT HETHERINGTON:133</t>
  </si>
  <si>
    <t>CTT HUNTERIAN ART GALLY:103 LT</t>
  </si>
  <si>
    <t>CTT JAMES WATT STH:811</t>
  </si>
  <si>
    <t>CTT JMS:407 TEAL RM</t>
  </si>
  <si>
    <t>CTT JMS:408</t>
  </si>
  <si>
    <t>CTT JMS:429</t>
  </si>
  <si>
    <t>CTT JMS:430</t>
  </si>
  <si>
    <t>CTT JMS:507 TEAL LITE RM</t>
  </si>
  <si>
    <t>CTT JMS:508</t>
  </si>
  <si>
    <t>CTT JMS:548</t>
  </si>
  <si>
    <t>CTT JMS:550</t>
  </si>
  <si>
    <t>CTT JMS:607 TEAL RM</t>
  </si>
  <si>
    <t>CTT JMS:629</t>
  </si>
  <si>
    <t>CTT JMS:630</t>
  </si>
  <si>
    <t>CTT JMS:707 TEAL RM</t>
  </si>
  <si>
    <t>CTT JMS:733</t>
  </si>
  <si>
    <t>CTT JMS:734</t>
  </si>
  <si>
    <t>CTT JOSEPH BLACK:A504 THEORETI</t>
  </si>
  <si>
    <t>CTT JOSEPH BLACK:B408 PHYSICAL</t>
  </si>
  <si>
    <t>CTT JOSEPH BLACK:B419 MAIN LT</t>
  </si>
  <si>
    <t>CTT JOSEPH BLACK:C305 CARNEGIE</t>
  </si>
  <si>
    <t>CTT JOSEPH BLACK:C407 AGRICULT</t>
  </si>
  <si>
    <t>CTT KELVIN HALL:G53 SEM 2</t>
  </si>
  <si>
    <t>CTT KELVIN HALL:G56 SEM 1</t>
  </si>
  <si>
    <t>CTT KELVIN HALL:G59 LT</t>
  </si>
  <si>
    <t>CTT KELVIN:222 LT</t>
  </si>
  <si>
    <t>CTT KELVIN:257 MAIN LT</t>
  </si>
  <si>
    <t>CTT KELVIN:312 LT</t>
  </si>
  <si>
    <t>CTT MCINTYRE:201 FLAT HALL</t>
  </si>
  <si>
    <t>CTT MCINTYRE:208 CLASSROOM</t>
  </si>
  <si>
    <t>CTT MOLEMA BLD:109 MAIN LT</t>
  </si>
  <si>
    <t>CTT RANKINE:106 LT</t>
  </si>
  <si>
    <t>CTT RANKINE:107 LT</t>
  </si>
  <si>
    <t>CTT RANKINE:108 LT</t>
  </si>
  <si>
    <t>CTT RANKINE:407</t>
  </si>
  <si>
    <t>CTT RANKINE:408 ALISTAIR FRAME</t>
  </si>
  <si>
    <t>CTT RANKINE:514</t>
  </si>
  <si>
    <t>CTT SIR ALEX STONE:204</t>
  </si>
  <si>
    <t>CTT SIR ALEX STONE:206</t>
  </si>
  <si>
    <t>CTT SIR ALEX STONE:208 LT</t>
  </si>
  <si>
    <t>CTT SIR ALEX STONE:210</t>
  </si>
  <si>
    <t>CTT SIR ALEX STONE:212A</t>
  </si>
  <si>
    <t>CTT SIR ALEX STONE:212B</t>
  </si>
  <si>
    <t>CTT SIR ALEX STONE:213</t>
  </si>
  <si>
    <t>CTT SIR ALEX STONE:214A</t>
  </si>
  <si>
    <t>CTT SIR ALEX STONE:214B</t>
  </si>
  <si>
    <t>CTT SIR ALEX STONE:302B:8</t>
  </si>
  <si>
    <t>CTT SIR ALEX STONE:303</t>
  </si>
  <si>
    <t>CTT SIR ALEX STONE:307</t>
  </si>
  <si>
    <t>CTT SIR ALEX STONE:309</t>
  </si>
  <si>
    <t>CTT SIR ALEX STONE:313</t>
  </si>
  <si>
    <t>CTT SIR ALEX STONE:316</t>
  </si>
  <si>
    <t>CTT SIR ALEX STONE:329</t>
  </si>
  <si>
    <t>CTT SIR ALEX STONE:403</t>
  </si>
  <si>
    <t>CTT SIR ALEX STONE:404</t>
  </si>
  <si>
    <t>CTT SIR ALEX STONE:409</t>
  </si>
  <si>
    <t>CTT SIR CHARLES WILSON:101AB</t>
  </si>
  <si>
    <t>CTT SIR CHARLES WILSON:201 LT</t>
  </si>
  <si>
    <t>CTT SIR JAMES BLACK:222 LT</t>
  </si>
  <si>
    <t>CTT ST ANDREWS:101</t>
  </si>
  <si>
    <t>CTT ST ANDREWS:102</t>
  </si>
  <si>
    <t>CTT ST ANDREWS:201</t>
  </si>
  <si>
    <t>CTT ST ANDREWS:202 TEAL RM</t>
  </si>
  <si>
    <t>CTT ST ANDREWS:218</t>
  </si>
  <si>
    <t>CTT ST ANDREWS:221</t>
  </si>
  <si>
    <t>CTT ST ANDREWS:224</t>
  </si>
  <si>
    <t>CTT ST ANDREWS:227</t>
  </si>
  <si>
    <t>CTT ST ANDREWS:230</t>
  </si>
  <si>
    <t>CTT ST ANDREWS:234</t>
  </si>
  <si>
    <t>CTT ST ANDREWS:237AB</t>
  </si>
  <si>
    <t>CTT ST ANDREWS:337</t>
  </si>
  <si>
    <t>CTT ST ANDREWS:338</t>
  </si>
  <si>
    <t>CTT ST ANDREWS:345</t>
  </si>
  <si>
    <t>CTT ST ANDREWS:432</t>
  </si>
  <si>
    <t>CTT ST ANDREWS:433AB</t>
  </si>
  <si>
    <t>CTT ST ANDREWS:435</t>
  </si>
  <si>
    <t>CTT ST ANDREWS:518</t>
  </si>
  <si>
    <t>CTT ST ANDREWS:519</t>
  </si>
  <si>
    <t>CTT WOLFSON MED:257 HUGH FRASE</t>
  </si>
  <si>
    <t>CTT WOLFSON MED:331</t>
  </si>
  <si>
    <t>CTT WOLFSON MED:332</t>
  </si>
  <si>
    <t>CTT WOLFSON MED:333</t>
  </si>
  <si>
    <t>CTT WOLFSON MED:343 TEACH RM 1</t>
  </si>
  <si>
    <t>CTT WOLFSON MED:344 TEACH RM 2</t>
  </si>
  <si>
    <t>CTT WOLFSON MED:345 TEACH RM 3</t>
  </si>
  <si>
    <t>CTT WOLFSON MED:346 TEACH RM 4</t>
  </si>
  <si>
    <t>CTT WOLFSON MED:347 TEACH RM 5</t>
  </si>
  <si>
    <t>CTT WOLFSON MED:348 TEACH RM 6</t>
  </si>
  <si>
    <t>CTT WOLFSON MED:349 TEACH RM 7</t>
  </si>
  <si>
    <t>CTT WOLFSON MED:350 TEACH RM 8</t>
  </si>
  <si>
    <t>Event Size</t>
  </si>
  <si>
    <t>No. Rooms in Range</t>
  </si>
  <si>
    <t>X</t>
  </si>
  <si>
    <t>Y</t>
  </si>
  <si>
    <t xml:space="preserve">Enter Event Size: </t>
  </si>
  <si>
    <t>Room Size</t>
  </si>
  <si>
    <t>No. Rooms</t>
  </si>
  <si>
    <t>Suitable Event Size</t>
  </si>
  <si>
    <t>Types of Room</t>
  </si>
  <si>
    <t>Flat</t>
  </si>
  <si>
    <t>LT</t>
  </si>
  <si>
    <t>TEAL</t>
  </si>
  <si>
    <t>CTT JMS:529</t>
  </si>
  <si>
    <t>Flat Floored</t>
  </si>
  <si>
    <t>Semester 1</t>
  </si>
  <si>
    <t>Semester 2</t>
  </si>
  <si>
    <t>CTT 42 BUTE GDNS:1101</t>
  </si>
  <si>
    <t>CTT 42 BUTE GDNS:1102</t>
  </si>
  <si>
    <t>CTT 42 BUTE GDNS:1103</t>
  </si>
  <si>
    <t>CTT 42 BUTE GDNS:1104</t>
  </si>
  <si>
    <t>CTT 42 BUTE GDNS:1115 LT</t>
  </si>
  <si>
    <t>CTT 42 BUTE GDNS:702</t>
  </si>
  <si>
    <t>CTT 42 BUTE GDNS:704</t>
  </si>
  <si>
    <t>CTT 42 BUTE GDNS:706</t>
  </si>
  <si>
    <t>CTT 42 BUTE GDNS:711</t>
  </si>
  <si>
    <t>CTT 42 BUTE GDNS:712</t>
  </si>
  <si>
    <t>CTT 42 BUTE GDNS:717</t>
  </si>
  <si>
    <t>CTT 42 BUTE GDNS:718 LT</t>
  </si>
  <si>
    <t>CTT 42 BUTE GDNS:901</t>
  </si>
  <si>
    <t>CTT 42 BUTE GDNS:902</t>
  </si>
  <si>
    <t>CTT 42 BUTE GDNS:903</t>
  </si>
  <si>
    <t>CTT 42 BUTE GDNS:904</t>
  </si>
  <si>
    <t>CTT 42 BUTE GDNS:909 TEAL LITE</t>
  </si>
  <si>
    <t>CTT 42 BUTE GDNS:915</t>
  </si>
  <si>
    <t>CTT 42 BUTE GDNS:916 LT</t>
  </si>
  <si>
    <t>CTT 5 THE SQUARE:330 GLOAG LT</t>
  </si>
  <si>
    <t>CTT ADAM SMITH:141AB</t>
  </si>
  <si>
    <t>CTT ADAM SMITH:281</t>
  </si>
  <si>
    <t>CTT ADAM SMITH:381</t>
  </si>
  <si>
    <t>CTT ADAM SMITH:383</t>
  </si>
  <si>
    <t>CTT ADAM SMITH:386AB</t>
  </si>
  <si>
    <t>CTT ADAM SMITH:487</t>
  </si>
  <si>
    <t>CTT ADAM SMITH:489</t>
  </si>
  <si>
    <t>CTT ADAM SMITH:492</t>
  </si>
  <si>
    <t>CTT ADAM SMITH:582</t>
  </si>
  <si>
    <t>CTT ADAM SMITH:584</t>
  </si>
  <si>
    <t>CTT ADAM SMITH:587</t>
  </si>
  <si>
    <t>CTT ADAM SMITH:588AB</t>
  </si>
  <si>
    <t>CTT BOYD ORR:213</t>
  </si>
  <si>
    <t>CTT BOYD ORR:506</t>
  </si>
  <si>
    <t>CTT CPB:101 TEAL LITE</t>
  </si>
  <si>
    <t>CTT CPB:102</t>
  </si>
  <si>
    <t>CTT CPB:103AB</t>
  </si>
  <si>
    <t>CTT G SCOTT:220AB HUNTER HALLS</t>
  </si>
  <si>
    <t>CTT G SCOTT:226 EAST QUAD LT</t>
  </si>
  <si>
    <t>CTT G SCOTT:250</t>
  </si>
  <si>
    <t>CTT G SCOTT:253</t>
  </si>
  <si>
    <t>CTT G SCOTT:255 HUMANITY LT</t>
  </si>
  <si>
    <t>CTT G SCOTT:256 FORE HALL</t>
  </si>
  <si>
    <t>CTT G SCOTT:355</t>
  </si>
  <si>
    <t>CTT G SCOTT:356</t>
  </si>
  <si>
    <t>CTT G SCOTT:413 KELVIN GALLERY</t>
  </si>
  <si>
    <t>CTT G SCOTT:466 LT</t>
  </si>
  <si>
    <t>CTT HETHERINGTON:216</t>
  </si>
  <si>
    <t>CTT HETHERINGTON:317</t>
  </si>
  <si>
    <t>CTT JAMES WATT STH:354 STEVESN</t>
  </si>
  <si>
    <t>CTT JAMES WATT STH:355 LT</t>
  </si>
  <si>
    <t>CTT JAMES WATT STH:361 LT</t>
  </si>
  <si>
    <t>CTT JAMES WATT STH:375 LT</t>
  </si>
  <si>
    <t>CTT JMS:530</t>
  </si>
  <si>
    <t>CTT JMS:639</t>
  </si>
  <si>
    <t>CTT JMS:641</t>
  </si>
  <si>
    <t>CTT JMS:743</t>
  </si>
  <si>
    <t>CTT JMS:745</t>
  </si>
  <si>
    <t>CTT RANKINE:816</t>
  </si>
  <si>
    <t>CTT ST ANDREWS:213 LT</t>
  </si>
  <si>
    <t>CTT ST ANDREWS:368</t>
  </si>
  <si>
    <t>CTT THOMSON BLD:236 ANATOMY LT</t>
  </si>
  <si>
    <t>CTT WOLFSON MED:248 GANNOCHY</t>
  </si>
  <si>
    <t>CTT WOLFSON MED:253 YUDOWTZ LT</t>
  </si>
  <si>
    <t>This tool is designed to show the number and availability of rooms for a given event size. Enter the size of your event in the cell next to 'Enter Event Size:' and the sheet will update to show the sizes and number of rooms that would be available for an event of that size (based on an 80% occupancy rule) and the heatmap of availability for those rooms. The heatmap shows the number of rooms that are free for at least 9 weeks out of the total 11 for each semester and is colour formatted with red representing fewer rooms and green representing more.
The data is based on the 2024/25 timetable as of 6th March 2025 and includes only teaching and University Business events. It is intended as a guide for planning teaching for the 2025/26 session.
The document is locked to only allow you to select and edit the relevant cell to enter your event size.
The Room Sizes Breakdown sheet gives a summary of the different room sizes and the numbers and types of spaces.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</si>
</sst>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color theme="0"/>
      <name val="Aptos Narrow"/>
      <family val="2"/>
    </font>
    <font>
      <b/>
      <sz val="16"/>
      <color theme="1"/>
      <name val="Aptos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63BE7B"/>
        </stop>
        <stop position="1">
          <color rgb="FFFFEB84"/>
        </stop>
      </gradientFill>
    </fill>
    <fill>
      <patternFill patternType="solid">
        <fgColor rgb="FFFFEB84"/>
        <bgColor indexed="64"/>
      </patternFill>
    </fill>
    <fill>
      <gradientFill degree="90">
        <stop position="0">
          <color rgb="FFFFEB84"/>
        </stop>
        <stop position="1">
          <color rgb="FFF8696B"/>
        </stop>
      </gradient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3" fillId="0" borderId="0" xfId="0" applyNumberFormat="1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4" xfId="0" applyFont="1" applyBorder="1"/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11">
    <dxf>
      <font>
        <color rgb="FFF8696B"/>
      </font>
      <fill>
        <patternFill patternType="solid">
          <bgColor rgb="FFF8696B"/>
        </patternFill>
      </fill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3865"/>
      <color rgb="FFF8696B"/>
      <color rgb="FFF80000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2712493720572816E-3"/>
          <c:w val="1"/>
          <c:h val="0.99872875062794275"/>
        </c:manualLayout>
      </c:layout>
      <c:bubbleChart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386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AB-4670-B072-84D42F43CD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'Size Graph Figures'!$E$2:$E$4</c:f>
              <c:numCache>
                <c:formatCode>General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1</c:v>
                </c:pt>
              </c:numCache>
            </c:numRef>
          </c:xVal>
          <c:yVal>
            <c:numRef>
              <c:f>'Size Graph Figures'!$F$2:$F$4</c:f>
              <c:numCache>
                <c:formatCode>General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1</c:v>
                </c:pt>
              </c:numCache>
            </c:numRef>
          </c:yVal>
          <c:bubbleSize>
            <c:numRef>
              <c:f>'Size Graph Figures'!$G$2:$G$4</c:f>
              <c:numCache>
                <c:formatCode>General</c:formatCode>
                <c:ptCount val="3"/>
                <c:pt idx="0">
                  <c:v>1</c:v>
                </c:pt>
                <c:pt idx="1">
                  <c:v>17</c:v>
                </c:pt>
                <c:pt idx="2">
                  <c:v>38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DAAB-4670-B072-84D42F43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0"/>
        <c:showNegBubbles val="0"/>
        <c:axId val="1942149263"/>
        <c:axId val="1936364783"/>
      </c:bubbleChart>
      <c:valAx>
        <c:axId val="1942149263"/>
        <c:scaling>
          <c:orientation val="minMax"/>
          <c:max val="0.55000000000000004"/>
          <c:min val="0.4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solidFill>
            <a:sysClr val="window" lastClr="FFFFFF"/>
          </a:solidFill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364783"/>
        <c:crosses val="autoZero"/>
        <c:crossBetween val="midCat"/>
      </c:valAx>
      <c:valAx>
        <c:axId val="1936364783"/>
        <c:scaling>
          <c:orientation val="minMax"/>
          <c:max val="0.55000000000000004"/>
          <c:min val="0.4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149263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7</xdr:col>
      <xdr:colOff>523874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FF272-165F-568C-7249-9FB65415A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742950</xdr:colOff>
      <xdr:row>21</xdr:row>
      <xdr:rowOff>180975</xdr:rowOff>
    </xdr:from>
    <xdr:to>
      <xdr:col>6</xdr:col>
      <xdr:colOff>9525</xdr:colOff>
      <xdr:row>28</xdr:row>
      <xdr:rowOff>161925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A295240-F2B8-9DE2-BB1F-A8E37E14B837}"/>
            </a:ext>
          </a:extLst>
        </xdr:cNvPr>
        <xdr:cNvGrpSpPr/>
      </xdr:nvGrpSpPr>
      <xdr:grpSpPr>
        <a:xfrm>
          <a:off x="838200" y="4200525"/>
          <a:ext cx="3362325" cy="1314450"/>
          <a:chOff x="838200" y="4343400"/>
          <a:chExt cx="3362325" cy="1314450"/>
        </a:xfrm>
      </xdr:grpSpPr>
      <xdr:sp macro="" textlink="H28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EED240A1-0670-D214-0759-3091E17E970F}"/>
              </a:ext>
            </a:extLst>
          </xdr:cNvPr>
          <xdr:cNvSpPr/>
        </xdr:nvSpPr>
        <xdr:spPr>
          <a:xfrm>
            <a:off x="838200" y="4343400"/>
            <a:ext cx="1019175" cy="1314450"/>
          </a:xfrm>
          <a:prstGeom prst="roundRect">
            <a:avLst/>
          </a:prstGeom>
          <a:noFill/>
          <a:ln w="0">
            <a:solidFill>
              <a:schemeClr val="tx1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50E51EE9-EBE0-401E-97D9-35A937E3195F}" type="TxLink">
              <a:rPr lang="en-US" sz="3200" b="1" i="0" u="none" strike="noStrike">
                <a:solidFill>
                  <a:srgbClr val="000000"/>
                </a:solidFill>
                <a:latin typeface="Aptos Narrow" panose="020B0004020202020204" pitchFamily="34" charset="0"/>
                <a:ea typeface="Calibri"/>
                <a:cs typeface="Calibri"/>
              </a:rPr>
              <a:pPr algn="ctr"/>
              <a:t>17</a:t>
            </a:fld>
            <a:endParaRPr lang="en-GB" sz="3200" b="1">
              <a:latin typeface="Aptos Narrow" panose="020B0004020202020204" pitchFamily="34" charset="0"/>
            </a:endParaRPr>
          </a:p>
        </xdr:txBody>
      </xdr:sp>
      <xdr:sp macro="" textlink="H30">
        <xdr:nvSpPr>
          <xdr:cNvPr id="13" name="Rectangle: Rounded Corners 12">
            <a:extLst>
              <a:ext uri="{FF2B5EF4-FFF2-40B4-BE49-F238E27FC236}">
                <a16:creationId xmlns:a16="http://schemas.microsoft.com/office/drawing/2014/main" id="{92C88512-921E-47FB-BB05-BF08D33E9110}"/>
              </a:ext>
            </a:extLst>
          </xdr:cNvPr>
          <xdr:cNvSpPr/>
        </xdr:nvSpPr>
        <xdr:spPr>
          <a:xfrm>
            <a:off x="3181350" y="4343400"/>
            <a:ext cx="1019175" cy="1314450"/>
          </a:xfrm>
          <a:prstGeom prst="roundRect">
            <a:avLst/>
          </a:prstGeom>
          <a:noFill/>
          <a:ln w="0">
            <a:solidFill>
              <a:schemeClr val="tx1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77A6C9D-EB2B-469D-A71C-82CD57D1AD18}" type="TxLink">
              <a:rPr lang="en-US" sz="3200" b="1" i="0" u="none" strike="noStrike">
                <a:solidFill>
                  <a:srgbClr val="000000"/>
                </a:solidFill>
                <a:latin typeface="Aptos Narrow" panose="020B0004020202020204" pitchFamily="34" charset="0"/>
                <a:ea typeface="Calibri"/>
                <a:cs typeface="Calibri"/>
              </a:rPr>
              <a:pPr algn="ctr"/>
              <a:t>0</a:t>
            </a:fld>
            <a:endParaRPr lang="en-GB" sz="3200" b="1">
              <a:latin typeface="Aptos Narrow" panose="020B0004020202020204" pitchFamily="34" charset="0"/>
            </a:endParaRPr>
          </a:p>
        </xdr:txBody>
      </xdr:sp>
      <xdr:sp macro="" textlink="H29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39208330-C635-4383-A5BE-03CFE8C4C123}"/>
              </a:ext>
            </a:extLst>
          </xdr:cNvPr>
          <xdr:cNvSpPr/>
        </xdr:nvSpPr>
        <xdr:spPr>
          <a:xfrm>
            <a:off x="2000250" y="4343400"/>
            <a:ext cx="1019175" cy="1314450"/>
          </a:xfrm>
          <a:prstGeom prst="roundRect">
            <a:avLst/>
          </a:prstGeom>
          <a:noFill/>
          <a:ln w="0">
            <a:solidFill>
              <a:schemeClr val="tx1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0AA2B2A4-8F38-45F6-865D-B203EEB34080}" type="TxLink">
              <a:rPr lang="en-US" sz="3200" b="1" i="0" u="none" strike="noStrike">
                <a:solidFill>
                  <a:srgbClr val="000000"/>
                </a:solidFill>
                <a:latin typeface="Aptos Narrow" panose="020B0004020202020204" pitchFamily="34" charset="0"/>
                <a:ea typeface="Calibri"/>
                <a:cs typeface="Calibri"/>
              </a:rPr>
              <a:pPr algn="ctr"/>
              <a:t>0</a:t>
            </a:fld>
            <a:endParaRPr lang="en-GB" sz="3200" b="1">
              <a:latin typeface="Aptos Narrow" panose="020B0004020202020204" pitchFamily="34" charset="0"/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B98CFBF7-61C5-725E-9D7E-D812C8DD6707}"/>
              </a:ext>
            </a:extLst>
          </xdr:cNvPr>
          <xdr:cNvSpPr txBox="1"/>
        </xdr:nvSpPr>
        <xdr:spPr>
          <a:xfrm>
            <a:off x="1019175" y="5086350"/>
            <a:ext cx="666750" cy="495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>
                <a:latin typeface="Aptos Narrow" panose="020B0004020202020204" pitchFamily="34" charset="0"/>
              </a:rPr>
              <a:t>Flat Floored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3645B9F-7F55-4084-93A0-BDDA2ADE3832}"/>
              </a:ext>
            </a:extLst>
          </xdr:cNvPr>
          <xdr:cNvSpPr txBox="1"/>
        </xdr:nvSpPr>
        <xdr:spPr>
          <a:xfrm>
            <a:off x="2171700" y="5086350"/>
            <a:ext cx="666750" cy="495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n-GB" sz="1100">
              <a:latin typeface="Aptos Narrow" panose="020B0004020202020204" pitchFamily="34" charset="0"/>
            </a:endParaRPr>
          </a:p>
          <a:p>
            <a:pPr algn="ctr"/>
            <a:r>
              <a:rPr lang="en-GB" sz="1100">
                <a:latin typeface="Aptos Narrow" panose="020B0004020202020204" pitchFamily="34" charset="0"/>
              </a:rPr>
              <a:t>LT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A58693A-A18B-4D33-A4C2-77EA933364F5}"/>
              </a:ext>
            </a:extLst>
          </xdr:cNvPr>
          <xdr:cNvSpPr txBox="1"/>
        </xdr:nvSpPr>
        <xdr:spPr>
          <a:xfrm>
            <a:off x="3371850" y="5086350"/>
            <a:ext cx="666750" cy="495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n-GB" sz="1100">
              <a:latin typeface="Aptos Narrow" panose="020B0004020202020204" pitchFamily="34" charset="0"/>
            </a:endParaRPr>
          </a:p>
          <a:p>
            <a:pPr algn="ctr"/>
            <a:r>
              <a:rPr lang="en-GB" sz="1100">
                <a:latin typeface="Aptos Narrow" panose="020B0004020202020204" pitchFamily="34" charset="0"/>
              </a:rPr>
              <a:t>TEAL</a:t>
            </a:r>
          </a:p>
        </xdr:txBody>
      </xdr:sp>
    </xdr:grpSp>
    <xdr:clientData/>
  </xdr:twoCellAnchor>
  <xdr:twoCellAnchor>
    <xdr:from>
      <xdr:col>7</xdr:col>
      <xdr:colOff>9525</xdr:colOff>
      <xdr:row>1</xdr:row>
      <xdr:rowOff>0</xdr:rowOff>
    </xdr:from>
    <xdr:to>
      <xdr:col>16</xdr:col>
      <xdr:colOff>602850</xdr:colOff>
      <xdr:row>8</xdr:row>
      <xdr:rowOff>20550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AEF295E-77FE-F2AE-B2E5-5CD51584E8AB}"/>
            </a:ext>
          </a:extLst>
        </xdr:cNvPr>
        <xdr:cNvSpPr/>
      </xdr:nvSpPr>
      <xdr:spPr>
        <a:xfrm>
          <a:off x="4810125" y="95250"/>
          <a:ext cx="5994000" cy="1411200"/>
        </a:xfrm>
        <a:prstGeom prst="rect">
          <a:avLst/>
        </a:prstGeom>
        <a:noFill/>
        <a:ln w="0">
          <a:solidFill>
            <a:schemeClr val="tx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9525</xdr:colOff>
      <xdr:row>9</xdr:row>
      <xdr:rowOff>180975</xdr:rowOff>
    </xdr:from>
    <xdr:to>
      <xdr:col>16</xdr:col>
      <xdr:colOff>602850</xdr:colOff>
      <xdr:row>17</xdr:row>
      <xdr:rowOff>20550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9EB6E43-0240-4A1F-9728-4B2933521949}"/>
            </a:ext>
          </a:extLst>
        </xdr:cNvPr>
        <xdr:cNvSpPr/>
      </xdr:nvSpPr>
      <xdr:spPr>
        <a:xfrm>
          <a:off x="4810125" y="1866900"/>
          <a:ext cx="5994000" cy="1411200"/>
        </a:xfrm>
        <a:prstGeom prst="rect">
          <a:avLst/>
        </a:prstGeom>
        <a:noFill/>
        <a:ln w="0">
          <a:solidFill>
            <a:schemeClr val="tx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F871B3-390F-4974-95BA-C0184894E008}" name="Table24" displayName="Table24" ref="A1:G62" totalsRowShown="0" headerRowDxfId="10" dataDxfId="9">
  <autoFilter ref="A1:G62" xr:uid="{95F871B3-390F-4974-95BA-C0184894E008}"/>
  <tableColumns count="7">
    <tableColumn id="1" xr3:uid="{1AE9E04F-E1E7-415D-A891-089F9675E9DE}" name="Room Size" dataDxfId="8"/>
    <tableColumn id="5" xr3:uid="{21D6C2DB-A016-43E3-840A-3D928DEC7FDB}" name="No. Rooms" dataDxfId="7">
      <calculatedColumnFormula>COUNTIFS(Matrix[Size],Table24[[#This Row],[Room Size]],Matrix[Day],"Mon",Matrix[Semester],"Semester 1")</calculatedColumnFormula>
    </tableColumn>
    <tableColumn id="6" xr3:uid="{C2EBCC02-483E-4C83-BA51-7ACCFD1E290A}" name="Suitable Event Size" dataDxfId="6">
      <calculatedColumnFormula>IF(CEILING(Table24[[#This Row],[Room Size]] * 0.8, 1) &lt; 8, "8-" &amp; A2, CEILING(Table24[[#This Row],[Room Size]] * 0.8, 1) &amp; "-" &amp; Table24[[#This Row],[Room Size]])</calculatedColumnFormula>
    </tableColumn>
    <tableColumn id="2" xr3:uid="{CC621008-6B07-4FF8-8968-A20DB1B40D66}" name="Flat Floored" dataDxfId="5">
      <calculatedColumnFormula>IF(SUMIFS(Matrix[Flat],Matrix[Size],Table24[[#This Row],[Room Size]])=0,"",(SUMIFS(Matrix[Flat],Matrix[Size],Table24[[#This Row],[Room Size]],Matrix[Day],"Mon", Matrix[Semester],"Semester 1") &amp; " x Flat Floored"))</calculatedColumnFormula>
    </tableColumn>
    <tableColumn id="3" xr3:uid="{91FD48CA-D9DD-4867-ADC6-684D2A2388E6}" name="LT" dataDxfId="4">
      <calculatedColumnFormula>IF(SUMIFS(Matrix[LT],Matrix[Size],Table24[[#This Row],[Room Size]])=0,"",(SUMIFS(Matrix[LT],Matrix[Size],Table24[[#This Row],[Room Size]],Matrix[Day],"Mon", Matrix[Semester],"Semester 1") &amp; " x LT"))</calculatedColumnFormula>
    </tableColumn>
    <tableColumn id="4" xr3:uid="{945E1DC5-3F20-434E-9774-54074DEA5E45}" name="TEAL" dataDxfId="3">
      <calculatedColumnFormula>IF(SUMIFS(Matrix[TEAL],Matrix[Size],Table24[[#This Row],[Room Size]])=0,"",(SUMIFS(Matrix[TEAL],Matrix[Size],Table24[[#This Row],[Room Size]],Matrix[Day],"Mon", Matrix[Semester],"Semester 1") &amp; " x TEAL"))</calculatedColumnFormula>
    </tableColumn>
    <tableColumn id="8" xr3:uid="{D5A3778D-D4F1-4E3D-91B7-7739F23C0572}" name="Types of Room" dataDxfId="2">
      <calculatedColumnFormula>_xlfn.TEXTJOIN("; ",TRUE,Table24[[#This Row],[Flat Floored]:[TEAL]])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502BB6-A8A8-495D-9FA3-1A9F4F2724B6}" name="Matrix" displayName="Matrix" ref="A1:P2001" totalsRowShown="0" headerRowDxfId="1">
  <autoFilter ref="A1:P2001" xr:uid="{AE502BB6-A8A8-495D-9FA3-1A9F4F2724B6}"/>
  <tableColumns count="16">
    <tableColumn id="1" xr3:uid="{379A8F2C-BBAA-4DB6-96DA-C90731107B79}" name="Day"/>
    <tableColumn id="2" xr3:uid="{021D5247-3409-4CF4-812F-3460C4E4CE40}" name="Semester"/>
    <tableColumn id="3" xr3:uid="{1867DB3F-8186-4D3B-B6A0-5746868EA1A0}" name="Room"/>
    <tableColumn id="4" xr3:uid="{57758F43-4C86-410C-9D16-81BE0C567152}" name="Size"/>
    <tableColumn id="5" xr3:uid="{01963444-DCF1-4543-85D8-90F94EE3F5F3}" name="Flat"/>
    <tableColumn id="6" xr3:uid="{60EA9025-174E-475C-AFFA-83F17E1E0C37}" name="LT"/>
    <tableColumn id="7" xr3:uid="{632BECA6-0EE0-4AD5-B2EB-80FA453096D5}" name="TEAL"/>
    <tableColumn id="8" xr3:uid="{C9EE951D-CF4C-4D32-BEC2-FDA675B85B5C}" name="9-10"/>
    <tableColumn id="9" xr3:uid="{EE6DCD59-9E71-4D52-97E1-9513C775F1CD}" name="10-11"/>
    <tableColumn id="10" xr3:uid="{4573ADED-62E4-4322-BAAF-CE5C7F073576}" name="11-12"/>
    <tableColumn id="11" xr3:uid="{B23F3F8D-EA47-423E-9C8F-EF9752DA7428}" name="12-13"/>
    <tableColumn id="12" xr3:uid="{8EA45F7E-54D9-4D40-988B-84C76E126B5B}" name="13-14"/>
    <tableColumn id="13" xr3:uid="{DCC29060-C296-4747-9DCC-66FB9D112801}" name="14-15"/>
    <tableColumn id="14" xr3:uid="{EC7D2416-4245-4418-A48D-438AACB28F93}" name="15-16"/>
    <tableColumn id="15" xr3:uid="{25FC2D58-9B01-4261-AC2F-916B85D57568}" name="16-17"/>
    <tableColumn id="16" xr3:uid="{A76B0470-5053-4DD1-A546-9C2F8FF1364A}" name="17-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1988-2395-4301-A515-30E2EDC46F34}">
  <sheetPr codeName="Sheet4"/>
  <dimension ref="A1:B6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.42578125" customWidth="1"/>
    <col min="2" max="2" width="115.42578125" customWidth="1"/>
  </cols>
  <sheetData>
    <row r="1" spans="1:2" ht="8.1" customHeight="1" x14ac:dyDescent="0.25"/>
    <row r="2" spans="1:2" ht="203.25" customHeight="1" x14ac:dyDescent="0.25">
      <c r="B2" s="41" t="s">
        <v>233</v>
      </c>
    </row>
    <row r="6" spans="1:2" x14ac:dyDescent="0.25">
      <c r="A6" s="40"/>
    </row>
  </sheetData>
  <sheetProtection algorithmName="SHA-512" hashValue="5Vbp8sTobUNoWURFpcReaqT53haSyCS3aSXXtxks+4KNRxcK3m34gPBPQOB+Bqp0FhczUwHW1p9fVbenNxZ9Lg==" saltValue="+aSWvnVJ87y3PR8eja04B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F902-C9FB-4AEA-BE04-2392AD30EBFA}">
  <sheetPr codeName="Sheet1"/>
  <dimension ref="A1:W33"/>
  <sheetViews>
    <sheetView showGridLines="0" zoomScaleNormal="100" workbookViewId="0">
      <selection activeCell="C3" sqref="C3"/>
    </sheetView>
  </sheetViews>
  <sheetFormatPr defaultRowHeight="15" x14ac:dyDescent="0.25"/>
  <cols>
    <col min="1" max="1" width="1.42578125" style="7" bestFit="1" customWidth="1"/>
    <col min="2" max="2" width="24.85546875" style="7" customWidth="1"/>
    <col min="3" max="7" width="9.140625" style="7"/>
    <col min="8" max="8" width="7.85546875" style="7" customWidth="1"/>
    <col min="9" max="12" width="9.140625" style="7"/>
    <col min="13" max="14" width="9.140625" style="7" customWidth="1"/>
    <col min="15" max="16384" width="9.140625" style="7"/>
  </cols>
  <sheetData>
    <row r="1" spans="1:23" ht="7.9" customHeight="1" x14ac:dyDescent="0.25"/>
    <row r="2" spans="1:23" ht="15.75" thickBot="1" x14ac:dyDescent="0.3">
      <c r="A2" s="7" t="s">
        <v>0</v>
      </c>
      <c r="H2" s="7" t="s">
        <v>167</v>
      </c>
    </row>
    <row r="3" spans="1:23" ht="15.95" customHeight="1" thickBot="1" x14ac:dyDescent="0.3">
      <c r="B3" s="38" t="s">
        <v>157</v>
      </c>
      <c r="C3" s="39">
        <v>8</v>
      </c>
      <c r="H3" s="20" t="s">
        <v>21</v>
      </c>
      <c r="I3" s="21" t="s">
        <v>1</v>
      </c>
      <c r="J3" s="21" t="s">
        <v>2</v>
      </c>
      <c r="K3" s="21" t="s">
        <v>3</v>
      </c>
      <c r="L3" s="21" t="s">
        <v>4</v>
      </c>
      <c r="M3" s="21" t="s">
        <v>5</v>
      </c>
      <c r="N3" s="21" t="s">
        <v>6</v>
      </c>
      <c r="O3" s="21" t="s">
        <v>7</v>
      </c>
      <c r="P3" s="21" t="s">
        <v>8</v>
      </c>
      <c r="Q3" s="22" t="s">
        <v>9</v>
      </c>
      <c r="S3" s="44"/>
      <c r="T3" s="45" t="s">
        <v>11</v>
      </c>
      <c r="U3" s="46"/>
      <c r="V3" s="46"/>
      <c r="W3" s="47"/>
    </row>
    <row r="4" spans="1:23" ht="15.95" customHeight="1" x14ac:dyDescent="0.25">
      <c r="B4" s="8"/>
      <c r="H4" s="23" t="s">
        <v>10</v>
      </c>
      <c r="I4" s="16">
        <f>IF($C$3="","",IF($C$8=0,-1,SUMIFS(Matrix[9-10],Matrix[Day],$H4,Matrix[Semester],$H$2,Matrix[Size],"&gt;="&amp;$C$3,Matrix[Size],"&lt;="&amp;FLOOR($C$3/0.8,1))))</f>
        <v>16</v>
      </c>
      <c r="J4" s="16">
        <f>IF($C$3="","",IF($C$8=0,-1,SUMIFS(Matrix[10-11],Matrix[Day],$H4,Matrix[Semester],$H$2,Matrix[Size],"&gt;="&amp;$C$3,Matrix[Size],"&lt;="&amp;FLOOR($C$3/0.8,1))))</f>
        <v>15</v>
      </c>
      <c r="K4" s="16">
        <f>IF($C$3="","",IF($C$8=0,-1,SUMIFS(Matrix[11-12],Matrix[Day],$H4,Matrix[Semester],$H$2,Matrix[Size],"&gt;="&amp;$C$3,Matrix[Size],"&lt;="&amp;FLOOR($C$3/0.8,1))))</f>
        <v>16</v>
      </c>
      <c r="L4" s="16">
        <f>IF($C$3="","",IF($C$8=0,-1,SUMIFS(Matrix[12-13],Matrix[Day],$H4,Matrix[Semester],$H$2,Matrix[Size],"&gt;="&amp;$C$3,Matrix[Size],"&lt;="&amp;FLOOR($C$3/0.8,1))))</f>
        <v>16</v>
      </c>
      <c r="M4" s="16">
        <f>IF($C$3="","",IF($C$8=0,-1,SUMIFS(Matrix[13-14],Matrix[Day],$H4,Matrix[Semester],$H$2,Matrix[Size],"&gt;="&amp;$C$3,Matrix[Size],"&lt;="&amp;FLOOR($C$3/0.8,1))))</f>
        <v>16</v>
      </c>
      <c r="N4" s="16">
        <f>IF($C$3="","",IF($C$8=0,-1,SUMIFS(Matrix[14-15],Matrix[Day],$H4,Matrix[Semester],$H$2,Matrix[Size],"&gt;="&amp;$C$3,Matrix[Size],"&lt;="&amp;FLOOR($C$3/0.8,1))))</f>
        <v>17</v>
      </c>
      <c r="O4" s="16">
        <f>IF($C$3="","",IF($C$8=0,-1,SUMIFS(Matrix[15-16],Matrix[Day],$H4,Matrix[Semester],$H$2,Matrix[Size],"&gt;="&amp;$C$3,Matrix[Size],"&lt;="&amp;FLOOR($C$3/0.8,1))))</f>
        <v>16</v>
      </c>
      <c r="P4" s="16">
        <f>IF($C$3="","",IF($C$8=0,-1,SUMIFS(Matrix[16-17],Matrix[Day],$H4,Matrix[Semester],$H$2,Matrix[Size],"&gt;="&amp;$C$3,Matrix[Size],"&lt;="&amp;FLOOR($C$3/0.8,1))))</f>
        <v>15</v>
      </c>
      <c r="Q4" s="17">
        <f>IF($C$3="","",IF($C$8=0,-1,SUMIFS(Matrix[17-18],Matrix[Day],$H4,Matrix[Semester],$H$2,Matrix[Size],"&gt;="&amp;$C$3,Matrix[Size],"&lt;="&amp;FLOOR($C$3/0.8,1))))</f>
        <v>6</v>
      </c>
      <c r="S4" s="44"/>
      <c r="T4" s="48"/>
      <c r="U4" s="48"/>
      <c r="V4" s="48"/>
      <c r="W4" s="48"/>
    </row>
    <row r="5" spans="1:23" ht="15.95" customHeight="1" x14ac:dyDescent="0.25">
      <c r="H5" s="24" t="s">
        <v>12</v>
      </c>
      <c r="I5" s="16">
        <f>IF($C$3="","",IF($C$8=0,-1,SUMIFS(Matrix[9-10],Matrix[Day],$H5,Matrix[Semester],$H$2,Matrix[Size],"&gt;="&amp;$C$3,Matrix[Size],"&lt;="&amp;FLOOR($C$3/0.8,1))))</f>
        <v>16</v>
      </c>
      <c r="J5" s="16">
        <f>IF($C$3="","",IF($C$8=0,-1,SUMIFS(Matrix[10-11],Matrix[Day],$H5,Matrix[Semester],$H$2,Matrix[Size],"&gt;="&amp;$C$3,Matrix[Size],"&lt;="&amp;FLOOR($C$3/0.8,1))))</f>
        <v>16</v>
      </c>
      <c r="K5" s="16">
        <f>IF($C$3="","",IF($C$8=0,-1,SUMIFS(Matrix[11-12],Matrix[Day],$H5,Matrix[Semester],$H$2,Matrix[Size],"&gt;="&amp;$C$3,Matrix[Size],"&lt;="&amp;FLOOR($C$3/0.8,1))))</f>
        <v>16</v>
      </c>
      <c r="L5" s="16">
        <f>IF($C$3="","",IF($C$8=0,-1,SUMIFS(Matrix[12-13],Matrix[Day],$H5,Matrix[Semester],$H$2,Matrix[Size],"&gt;="&amp;$C$3,Matrix[Size],"&lt;="&amp;FLOOR($C$3/0.8,1))))</f>
        <v>16</v>
      </c>
      <c r="M5" s="16">
        <f>IF($C$3="","",IF($C$8=0,-1,SUMIFS(Matrix[13-14],Matrix[Day],$H5,Matrix[Semester],$H$2,Matrix[Size],"&gt;="&amp;$C$3,Matrix[Size],"&lt;="&amp;FLOOR($C$3/0.8,1))))</f>
        <v>16</v>
      </c>
      <c r="N5" s="16">
        <f>IF($C$3="","",IF($C$8=0,-1,SUMIFS(Matrix[14-15],Matrix[Day],$H5,Matrix[Semester],$H$2,Matrix[Size],"&gt;="&amp;$C$3,Matrix[Size],"&lt;="&amp;FLOOR($C$3/0.8,1))))</f>
        <v>16</v>
      </c>
      <c r="O5" s="16">
        <f>IF($C$3="","",IF($C$8=0,-1,SUMIFS(Matrix[15-16],Matrix[Day],$H5,Matrix[Semester],$H$2,Matrix[Size],"&gt;="&amp;$C$3,Matrix[Size],"&lt;="&amp;FLOOR($C$3/0.8,1))))</f>
        <v>17</v>
      </c>
      <c r="P5" s="16">
        <f>IF($C$3="","",IF($C$8=0,-1,SUMIFS(Matrix[16-17],Matrix[Day],$H5,Matrix[Semester],$H$2,Matrix[Size],"&gt;="&amp;$C$3,Matrix[Size],"&lt;="&amp;FLOOR($C$3/0.8,1))))</f>
        <v>17</v>
      </c>
      <c r="Q5" s="17">
        <f>IF($C$3="","",IF($C$8=0,-1,SUMIFS(Matrix[17-18],Matrix[Day],$H5,Matrix[Semester],$H$2,Matrix[Size],"&gt;="&amp;$C$3,Matrix[Size],"&lt;="&amp;FLOOR($C$3/0.8,1))))</f>
        <v>17</v>
      </c>
      <c r="S5" s="37"/>
      <c r="T5" s="49" t="s">
        <v>14</v>
      </c>
      <c r="U5" s="49"/>
      <c r="V5" s="49"/>
      <c r="W5" s="49"/>
    </row>
    <row r="6" spans="1:23" ht="15.95" customHeight="1" x14ac:dyDescent="0.25">
      <c r="H6" s="24" t="s">
        <v>13</v>
      </c>
      <c r="I6" s="16">
        <f>IF($C$3="","",IF($C$8=0,-1,SUMIFS(Matrix[9-10],Matrix[Day],$H6,Matrix[Semester],$H$2,Matrix[Size],"&gt;="&amp;$C$3,Matrix[Size],"&lt;="&amp;FLOOR($C$3/0.8,1))))</f>
        <v>4</v>
      </c>
      <c r="J6" s="16">
        <f>IF($C$3="","",IF($C$8=0,-1,SUMIFS(Matrix[10-11],Matrix[Day],$H6,Matrix[Semester],$H$2,Matrix[Size],"&gt;="&amp;$C$3,Matrix[Size],"&lt;="&amp;FLOOR($C$3/0.8,1))))</f>
        <v>2</v>
      </c>
      <c r="K6" s="16">
        <f>IF($C$3="","",IF($C$8=0,-1,SUMIFS(Matrix[11-12],Matrix[Day],$H6,Matrix[Semester],$H$2,Matrix[Size],"&gt;="&amp;$C$3,Matrix[Size],"&lt;="&amp;FLOOR($C$3/0.8,1))))</f>
        <v>17</v>
      </c>
      <c r="L6" s="16">
        <f>IF($C$3="","",IF($C$8=0,-1,SUMIFS(Matrix[12-13],Matrix[Day],$H6,Matrix[Semester],$H$2,Matrix[Size],"&gt;="&amp;$C$3,Matrix[Size],"&lt;="&amp;FLOOR($C$3/0.8,1))))</f>
        <v>15</v>
      </c>
      <c r="M6" s="16">
        <f>IF($C$3="","",IF($C$8=0,-1,SUMIFS(Matrix[13-14],Matrix[Day],$H6,Matrix[Semester],$H$2,Matrix[Size],"&gt;="&amp;$C$3,Matrix[Size],"&lt;="&amp;FLOOR($C$3/0.8,1))))</f>
        <v>16</v>
      </c>
      <c r="N6" s="16">
        <f>IF($C$3="","",IF($C$8=0,-1,SUMIFS(Matrix[14-15],Matrix[Day],$H6,Matrix[Semester],$H$2,Matrix[Size],"&gt;="&amp;$C$3,Matrix[Size],"&lt;="&amp;FLOOR($C$3/0.8,1))))</f>
        <v>15</v>
      </c>
      <c r="O6" s="16">
        <f>IF($C$3="","",IF($C$8=0,-1,SUMIFS(Matrix[15-16],Matrix[Day],$H6,Matrix[Semester],$H$2,Matrix[Size],"&gt;="&amp;$C$3,Matrix[Size],"&lt;="&amp;FLOOR($C$3/0.8,1))))</f>
        <v>16</v>
      </c>
      <c r="P6" s="16">
        <f>IF($C$3="","",IF($C$8=0,-1,SUMIFS(Matrix[16-17],Matrix[Day],$H6,Matrix[Semester],$H$2,Matrix[Size],"&gt;="&amp;$C$3,Matrix[Size],"&lt;="&amp;FLOOR($C$3/0.8,1))))</f>
        <v>17</v>
      </c>
      <c r="Q6" s="17">
        <f>IF($C$3="","",IF($C$8=0,-1,SUMIFS(Matrix[17-18],Matrix[Day],$H6,Matrix[Semester],$H$2,Matrix[Size],"&gt;="&amp;$C$3,Matrix[Size],"&lt;="&amp;FLOOR($C$3/0.8,1))))</f>
        <v>17</v>
      </c>
      <c r="S6" s="50"/>
      <c r="T6" s="51"/>
      <c r="U6" s="51"/>
      <c r="V6" s="51"/>
      <c r="W6" s="51"/>
    </row>
    <row r="7" spans="1:23" ht="15.95" customHeight="1" x14ac:dyDescent="0.25">
      <c r="H7" s="24" t="s">
        <v>15</v>
      </c>
      <c r="I7" s="16">
        <f>IF($C$3="","",IF($C$8=0,-1,SUMIFS(Matrix[9-10],Matrix[Day],$H7,Matrix[Semester],$H$2,Matrix[Size],"&gt;="&amp;$C$3,Matrix[Size],"&lt;="&amp;FLOOR($C$3/0.8,1))))</f>
        <v>5</v>
      </c>
      <c r="J7" s="16">
        <f>IF($C$3="","",IF($C$8=0,-1,SUMIFS(Matrix[10-11],Matrix[Day],$H7,Matrix[Semester],$H$2,Matrix[Size],"&gt;="&amp;$C$3,Matrix[Size],"&lt;="&amp;FLOOR($C$3/0.8,1))))</f>
        <v>3</v>
      </c>
      <c r="K7" s="16">
        <f>IF($C$3="","",IF($C$8=0,-1,SUMIFS(Matrix[11-12],Matrix[Day],$H7,Matrix[Semester],$H$2,Matrix[Size],"&gt;="&amp;$C$3,Matrix[Size],"&lt;="&amp;FLOOR($C$3/0.8,1))))</f>
        <v>15</v>
      </c>
      <c r="L7" s="16">
        <f>IF($C$3="","",IF($C$8=0,-1,SUMIFS(Matrix[12-13],Matrix[Day],$H7,Matrix[Semester],$H$2,Matrix[Size],"&gt;="&amp;$C$3,Matrix[Size],"&lt;="&amp;FLOOR($C$3/0.8,1))))</f>
        <v>13</v>
      </c>
      <c r="M7" s="16">
        <f>IF($C$3="","",IF($C$8=0,-1,SUMIFS(Matrix[13-14],Matrix[Day],$H7,Matrix[Semester],$H$2,Matrix[Size],"&gt;="&amp;$C$3,Matrix[Size],"&lt;="&amp;FLOOR($C$3/0.8,1))))</f>
        <v>15</v>
      </c>
      <c r="N7" s="16">
        <f>IF($C$3="","",IF($C$8=0,-1,SUMIFS(Matrix[14-15],Matrix[Day],$H7,Matrix[Semester],$H$2,Matrix[Size],"&gt;="&amp;$C$3,Matrix[Size],"&lt;="&amp;FLOOR($C$3/0.8,1))))</f>
        <v>13</v>
      </c>
      <c r="O7" s="16">
        <f>IF($C$3="","",IF($C$8=0,-1,SUMIFS(Matrix[15-16],Matrix[Day],$H7,Matrix[Semester],$H$2,Matrix[Size],"&gt;="&amp;$C$3,Matrix[Size],"&lt;="&amp;FLOOR($C$3/0.8,1))))</f>
        <v>13</v>
      </c>
      <c r="P7" s="16">
        <f>IF($C$3="","",IF($C$8=0,-1,SUMIFS(Matrix[16-17],Matrix[Day],$H7,Matrix[Semester],$H$2,Matrix[Size],"&gt;="&amp;$C$3,Matrix[Size],"&lt;="&amp;FLOOR($C$3/0.8,1))))</f>
        <v>17</v>
      </c>
      <c r="Q7" s="17">
        <f>IF($C$3="","",IF($C$8=0,-1,SUMIFS(Matrix[17-18],Matrix[Day],$H7,Matrix[Semester],$H$2,Matrix[Size],"&gt;="&amp;$C$3,Matrix[Size],"&lt;="&amp;FLOOR($C$3/0.8,1))))</f>
        <v>6</v>
      </c>
      <c r="S7" s="50"/>
      <c r="T7" s="52" t="s">
        <v>17</v>
      </c>
      <c r="U7" s="52"/>
      <c r="V7" s="52"/>
      <c r="W7" s="52"/>
    </row>
    <row r="8" spans="1:23" x14ac:dyDescent="0.25">
      <c r="C8" s="10">
        <f>COUNTIFS(Matrix[Size],"&gt;="&amp;C3,Matrix[Size],"&lt;="&amp;FLOOR(C3/0.8,1),Matrix[Day],"Mon",Matrix[Semester],"Semester 1")</f>
        <v>17</v>
      </c>
      <c r="H8" s="25" t="s">
        <v>16</v>
      </c>
      <c r="I8" s="18">
        <f>IF($C$3="","",IF($C$8=0,-1,SUMIFS(Matrix[9-10],Matrix[Day],$H8,Matrix[Semester],$H$2,Matrix[Size],"&gt;="&amp;$C$3,Matrix[Size],"&lt;="&amp;FLOOR($C$3/0.8,1))))</f>
        <v>16</v>
      </c>
      <c r="J8" s="18">
        <f>IF($C$3="","",IF($C$8=0,-1,SUMIFS(Matrix[10-11],Matrix[Day],$H8,Matrix[Semester],$H$2,Matrix[Size],"&gt;="&amp;$C$3,Matrix[Size],"&lt;="&amp;FLOOR($C$3/0.8,1))))</f>
        <v>15</v>
      </c>
      <c r="K8" s="18">
        <f>IF($C$3="","",IF($C$8=0,-1,SUMIFS(Matrix[11-12],Matrix[Day],$H8,Matrix[Semester],$H$2,Matrix[Size],"&gt;="&amp;$C$3,Matrix[Size],"&lt;="&amp;FLOOR($C$3/0.8,1))))</f>
        <v>15</v>
      </c>
      <c r="L8" s="18">
        <f>IF($C$3="","",IF($C$8=0,-1,SUMIFS(Matrix[12-13],Matrix[Day],$H8,Matrix[Semester],$H$2,Matrix[Size],"&gt;="&amp;$C$3,Matrix[Size],"&lt;="&amp;FLOOR($C$3/0.8,1))))</f>
        <v>16</v>
      </c>
      <c r="M8" s="18">
        <f>IF($C$3="","",IF($C$8=0,-1,SUMIFS(Matrix[13-14],Matrix[Day],$H8,Matrix[Semester],$H$2,Matrix[Size],"&gt;="&amp;$C$3,Matrix[Size],"&lt;="&amp;FLOOR($C$3/0.8,1))))</f>
        <v>16</v>
      </c>
      <c r="N8" s="18">
        <f>IF($C$3="","",IF($C$8=0,-1,SUMIFS(Matrix[14-15],Matrix[Day],$H8,Matrix[Semester],$H$2,Matrix[Size],"&gt;="&amp;$C$3,Matrix[Size],"&lt;="&amp;FLOOR($C$3/0.8,1))))</f>
        <v>17</v>
      </c>
      <c r="O8" s="18">
        <f>IF($C$3="","",IF($C$8=0,-1,SUMIFS(Matrix[15-16],Matrix[Day],$H8,Matrix[Semester],$H$2,Matrix[Size],"&gt;="&amp;$C$3,Matrix[Size],"&lt;="&amp;FLOOR($C$3/0.8,1))))</f>
        <v>13</v>
      </c>
      <c r="P8" s="18">
        <f>IF($C$3="","",IF($C$8=0,-1,SUMIFS(Matrix[16-17],Matrix[Day],$H8,Matrix[Semester],$H$2,Matrix[Size],"&gt;="&amp;$C$3,Matrix[Size],"&lt;="&amp;FLOOR($C$3/0.8,1))))</f>
        <v>12</v>
      </c>
      <c r="Q8" s="19">
        <f>IF($C$3="","",IF($C$8=0,-1,SUMIFS(Matrix[17-18],Matrix[Day],$H8,Matrix[Semester],$H$2,Matrix[Size],"&gt;="&amp;$C$3,Matrix[Size],"&lt;="&amp;FLOOR($C$3/0.8,1))))</f>
        <v>17</v>
      </c>
      <c r="S8" s="11" t="s">
        <v>18</v>
      </c>
      <c r="T8" s="12"/>
      <c r="U8" s="12"/>
      <c r="V8" s="12"/>
      <c r="W8" s="12"/>
    </row>
    <row r="9" spans="1:23" ht="15.95" customHeight="1" x14ac:dyDescent="0.25">
      <c r="B9" s="7" t="s">
        <v>19</v>
      </c>
      <c r="C9" s="26" t="str">
        <f>IF(C3="","",C3&amp;"-"&amp;IF(C3/0.8&gt;300,300,FLOOR(C3/0.8,1)))</f>
        <v>8-10</v>
      </c>
    </row>
    <row r="10" spans="1:23" ht="15.95" customHeight="1" x14ac:dyDescent="0.25">
      <c r="B10" s="7" t="s">
        <v>20</v>
      </c>
    </row>
    <row r="11" spans="1:23" ht="15.95" customHeight="1" x14ac:dyDescent="0.25">
      <c r="H11" s="7" t="s">
        <v>168</v>
      </c>
    </row>
    <row r="12" spans="1:23" ht="15.95" customHeight="1" x14ac:dyDescent="0.25">
      <c r="H12" s="27" t="s">
        <v>21</v>
      </c>
      <c r="I12" s="28" t="s">
        <v>1</v>
      </c>
      <c r="J12" s="28" t="s">
        <v>2</v>
      </c>
      <c r="K12" s="28" t="s">
        <v>3</v>
      </c>
      <c r="L12" s="28" t="s">
        <v>4</v>
      </c>
      <c r="M12" s="28" t="s">
        <v>5</v>
      </c>
      <c r="N12" s="28" t="s">
        <v>6</v>
      </c>
      <c r="O12" s="28" t="s">
        <v>7</v>
      </c>
      <c r="P12" s="28" t="s">
        <v>8</v>
      </c>
      <c r="Q12" s="29" t="s">
        <v>9</v>
      </c>
    </row>
    <row r="13" spans="1:23" ht="15.95" customHeight="1" x14ac:dyDescent="0.25">
      <c r="H13" s="30" t="s">
        <v>10</v>
      </c>
      <c r="I13" s="31">
        <f>IF($C$3="","",IF($C$8=0,-1,SUMIFS(Matrix[9-10],Matrix[Day],$H13,Matrix[Semester],$H$11,Matrix[Size],"&gt;="&amp;$C$3,Matrix[Size],"&lt;="&amp;FLOOR($C$3/0.8,1))))</f>
        <v>16</v>
      </c>
      <c r="J13" s="31">
        <f>IF($C$3="","",IF($C$8=0,-1,SUMIFS(Matrix[10-11],Matrix[Day],$H13,Matrix[Semester],$H$11,Matrix[Size],"&gt;="&amp;$C$3,Matrix[Size],"&lt;="&amp;FLOOR($C$3/0.8,1))))</f>
        <v>11</v>
      </c>
      <c r="K13" s="31">
        <f>IF($C$3="","",IF($C$8=0,-1,SUMIFS(Matrix[11-12],Matrix[Day],$H13,Matrix[Semester],$H$11,Matrix[Size],"&gt;="&amp;$C$3,Matrix[Size],"&lt;="&amp;FLOOR($C$3/0.8,1))))</f>
        <v>9</v>
      </c>
      <c r="L13" s="31">
        <f>IF($C$3="","",IF($C$8=0,-1,SUMIFS(Matrix[12-13],Matrix[Day],$H13,Matrix[Semester],$H$11,Matrix[Size],"&gt;="&amp;$C$3,Matrix[Size],"&lt;="&amp;FLOOR($C$3/0.8,1))))</f>
        <v>15</v>
      </c>
      <c r="M13" s="31">
        <f>IF($C$3="","",IF($C$8=0,-1,SUMIFS(Matrix[13-14],Matrix[Day],$H13,Matrix[Semester],$H$11,Matrix[Size],"&gt;="&amp;$C$3,Matrix[Size],"&lt;="&amp;FLOOR($C$3/0.8,1))))</f>
        <v>15</v>
      </c>
      <c r="N13" s="31">
        <f>IF($C$3="","",IF($C$8=0,-1,SUMIFS(Matrix[14-15],Matrix[Day],$H13,Matrix[Semester],$H$11,Matrix[Size],"&gt;="&amp;$C$3,Matrix[Size],"&lt;="&amp;FLOOR($C$3/0.8,1))))</f>
        <v>15</v>
      </c>
      <c r="O13" s="31">
        <f>IF($C$3="","",IF($C$8=0,-1,SUMIFS(Matrix[15-16],Matrix[Day],$H13,Matrix[Semester],$H$11,Matrix[Size],"&gt;="&amp;$C$3,Matrix[Size],"&lt;="&amp;FLOOR($C$3/0.8,1))))</f>
        <v>11</v>
      </c>
      <c r="P13" s="31">
        <f>IF($C$3="","",IF($C$8=0,-1,SUMIFS(Matrix[16-17],Matrix[Day],$H13,Matrix[Semester],$H$11,Matrix[Size],"&gt;="&amp;$C$3,Matrix[Size],"&lt;="&amp;FLOOR($C$3/0.8,1))))</f>
        <v>13</v>
      </c>
      <c r="Q13" s="32">
        <f>IF($C$3="","",IF($C$8=0,-1,SUMIFS(Matrix[17-18],Matrix[Day],$H13,Matrix[Semester],$H$11,Matrix[Size],"&gt;="&amp;$C$3,Matrix[Size],"&lt;="&amp;FLOOR($C$3/0.8,1))))</f>
        <v>16</v>
      </c>
    </row>
    <row r="14" spans="1:23" ht="15.95" customHeight="1" x14ac:dyDescent="0.25">
      <c r="H14" s="33" t="s">
        <v>12</v>
      </c>
      <c r="I14" s="31">
        <f>IF($C$3="","",IF($C$8=0,-1,SUMIFS(Matrix[9-10],Matrix[Day],$H14,Matrix[Semester],$H$11,Matrix[Size],"&gt;="&amp;$C$3,Matrix[Size],"&lt;="&amp;FLOOR($C$3/0.8,1))))</f>
        <v>16</v>
      </c>
      <c r="J14" s="31">
        <f>IF($C$3="","",IF($C$8=0,-1,SUMIFS(Matrix[10-11],Matrix[Day],$H14,Matrix[Semester],$H$11,Matrix[Size],"&gt;="&amp;$C$3,Matrix[Size],"&lt;="&amp;FLOOR($C$3/0.8,1))))</f>
        <v>14</v>
      </c>
      <c r="K14" s="31">
        <f>IF($C$3="","",IF($C$8=0,-1,SUMIFS(Matrix[11-12],Matrix[Day],$H14,Matrix[Semester],$H$11,Matrix[Size],"&gt;="&amp;$C$3,Matrix[Size],"&lt;="&amp;FLOOR($C$3/0.8,1))))</f>
        <v>10</v>
      </c>
      <c r="L14" s="31">
        <f>IF($C$3="","",IF($C$8=0,-1,SUMIFS(Matrix[12-13],Matrix[Day],$H14,Matrix[Semester],$H$11,Matrix[Size],"&gt;="&amp;$C$3,Matrix[Size],"&lt;="&amp;FLOOR($C$3/0.8,1))))</f>
        <v>12</v>
      </c>
      <c r="M14" s="31">
        <f>IF($C$3="","",IF($C$8=0,-1,SUMIFS(Matrix[13-14],Matrix[Day],$H14,Matrix[Semester],$H$11,Matrix[Size],"&gt;="&amp;$C$3,Matrix[Size],"&lt;="&amp;FLOOR($C$3/0.8,1))))</f>
        <v>16</v>
      </c>
      <c r="N14" s="31">
        <f>IF($C$3="","",IF($C$8=0,-1,SUMIFS(Matrix[14-15],Matrix[Day],$H14,Matrix[Semester],$H$11,Matrix[Size],"&gt;="&amp;$C$3,Matrix[Size],"&lt;="&amp;FLOOR($C$3/0.8,1))))</f>
        <v>11</v>
      </c>
      <c r="O14" s="31">
        <f>IF($C$3="","",IF($C$8=0,-1,SUMIFS(Matrix[15-16],Matrix[Day],$H14,Matrix[Semester],$H$11,Matrix[Size],"&gt;="&amp;$C$3,Matrix[Size],"&lt;="&amp;FLOOR($C$3/0.8,1))))</f>
        <v>14</v>
      </c>
      <c r="P14" s="31">
        <f>IF($C$3="","",IF($C$8=0,-1,SUMIFS(Matrix[16-17],Matrix[Day],$H14,Matrix[Semester],$H$11,Matrix[Size],"&gt;="&amp;$C$3,Matrix[Size],"&lt;="&amp;FLOOR($C$3/0.8,1))))</f>
        <v>14</v>
      </c>
      <c r="Q14" s="32">
        <f>IF($C$3="","",IF($C$8=0,-1,SUMIFS(Matrix[17-18],Matrix[Day],$H14,Matrix[Semester],$H$11,Matrix[Size],"&gt;="&amp;$C$3,Matrix[Size],"&lt;="&amp;FLOOR($C$3/0.8,1))))</f>
        <v>16</v>
      </c>
    </row>
    <row r="15" spans="1:23" ht="15" customHeight="1" x14ac:dyDescent="0.25">
      <c r="D15" s="13">
        <f>IF($C$9="","",0)</f>
        <v>0</v>
      </c>
      <c r="H15" s="33" t="s">
        <v>13</v>
      </c>
      <c r="I15" s="31">
        <f>IF($C$3="","",IF($C$8=0,-1,SUMIFS(Matrix[9-10],Matrix[Day],$H15,Matrix[Semester],$H$11,Matrix[Size],"&gt;="&amp;$C$3,Matrix[Size],"&lt;="&amp;FLOOR($C$3/0.8,1))))</f>
        <v>13</v>
      </c>
      <c r="J15" s="31">
        <f>IF($C$3="","",IF($C$8=0,-1,SUMIFS(Matrix[10-11],Matrix[Day],$H15,Matrix[Semester],$H$11,Matrix[Size],"&gt;="&amp;$C$3,Matrix[Size],"&lt;="&amp;FLOOR($C$3/0.8,1))))</f>
        <v>5</v>
      </c>
      <c r="K15" s="31">
        <f>IF($C$3="","",IF($C$8=0,-1,SUMIFS(Matrix[11-12],Matrix[Day],$H15,Matrix[Semester],$H$11,Matrix[Size],"&gt;="&amp;$C$3,Matrix[Size],"&lt;="&amp;FLOOR($C$3/0.8,1))))</f>
        <v>14</v>
      </c>
      <c r="L15" s="31">
        <f>IF($C$3="","",IF($C$8=0,-1,SUMIFS(Matrix[12-13],Matrix[Day],$H15,Matrix[Semester],$H$11,Matrix[Size],"&gt;="&amp;$C$3,Matrix[Size],"&lt;="&amp;FLOOR($C$3/0.8,1))))</f>
        <v>14</v>
      </c>
      <c r="M15" s="31">
        <f>IF($C$3="","",IF($C$8=0,-1,SUMIFS(Matrix[13-14],Matrix[Day],$H15,Matrix[Semester],$H$11,Matrix[Size],"&gt;="&amp;$C$3,Matrix[Size],"&lt;="&amp;FLOOR($C$3/0.8,1))))</f>
        <v>15</v>
      </c>
      <c r="N15" s="31">
        <f>IF($C$3="","",IF($C$8=0,-1,SUMIFS(Matrix[14-15],Matrix[Day],$H15,Matrix[Semester],$H$11,Matrix[Size],"&gt;="&amp;$C$3,Matrix[Size],"&lt;="&amp;FLOOR($C$3/0.8,1))))</f>
        <v>15</v>
      </c>
      <c r="O15" s="31">
        <f>IF($C$3="","",IF($C$8=0,-1,SUMIFS(Matrix[15-16],Matrix[Day],$H15,Matrix[Semester],$H$11,Matrix[Size],"&gt;="&amp;$C$3,Matrix[Size],"&lt;="&amp;FLOOR($C$3/0.8,1))))</f>
        <v>16</v>
      </c>
      <c r="P15" s="31">
        <f>IF($C$3="","",IF($C$8=0,-1,SUMIFS(Matrix[16-17],Matrix[Day],$H15,Matrix[Semester],$H$11,Matrix[Size],"&gt;="&amp;$C$3,Matrix[Size],"&lt;="&amp;FLOOR($C$3/0.8,1))))</f>
        <v>17</v>
      </c>
      <c r="Q15" s="32">
        <f>IF($C$3="","",IF($C$8=0,-1,SUMIFS(Matrix[17-18],Matrix[Day],$H15,Matrix[Semester],$H$11,Matrix[Size],"&gt;="&amp;$C$3,Matrix[Size],"&lt;="&amp;FLOOR($C$3/0.8,1))))</f>
        <v>16</v>
      </c>
    </row>
    <row r="16" spans="1:23" ht="15" customHeight="1" x14ac:dyDescent="0.25">
      <c r="H16" s="33" t="s">
        <v>15</v>
      </c>
      <c r="I16" s="31">
        <f>IF($C$3="","",IF($C$8=0,-1,SUMIFS(Matrix[9-10],Matrix[Day],$H16,Matrix[Semester],$H$11,Matrix[Size],"&gt;="&amp;$C$3,Matrix[Size],"&lt;="&amp;FLOOR($C$3/0.8,1))))</f>
        <v>5</v>
      </c>
      <c r="J16" s="31">
        <f>IF($C$3="","",IF($C$8=0,-1,SUMIFS(Matrix[10-11],Matrix[Day],$H16,Matrix[Semester],$H$11,Matrix[Size],"&gt;="&amp;$C$3,Matrix[Size],"&lt;="&amp;FLOOR($C$3/0.8,1))))</f>
        <v>4</v>
      </c>
      <c r="K16" s="31">
        <f>IF($C$3="","",IF($C$8=0,-1,SUMIFS(Matrix[11-12],Matrix[Day],$H16,Matrix[Semester],$H$11,Matrix[Size],"&gt;="&amp;$C$3,Matrix[Size],"&lt;="&amp;FLOOR($C$3/0.8,1))))</f>
        <v>12</v>
      </c>
      <c r="L16" s="31">
        <f>IF($C$3="","",IF($C$8=0,-1,SUMIFS(Matrix[12-13],Matrix[Day],$H16,Matrix[Semester],$H$11,Matrix[Size],"&gt;="&amp;$C$3,Matrix[Size],"&lt;="&amp;FLOOR($C$3/0.8,1))))</f>
        <v>11</v>
      </c>
      <c r="M16" s="31">
        <f>IF($C$3="","",IF($C$8=0,-1,SUMIFS(Matrix[13-14],Matrix[Day],$H16,Matrix[Semester],$H$11,Matrix[Size],"&gt;="&amp;$C$3,Matrix[Size],"&lt;="&amp;FLOOR($C$3/0.8,1))))</f>
        <v>15</v>
      </c>
      <c r="N16" s="31">
        <f>IF($C$3="","",IF($C$8=0,-1,SUMIFS(Matrix[14-15],Matrix[Day],$H16,Matrix[Semester],$H$11,Matrix[Size],"&gt;="&amp;$C$3,Matrix[Size],"&lt;="&amp;FLOOR($C$3/0.8,1))))</f>
        <v>6</v>
      </c>
      <c r="O16" s="31">
        <f>IF($C$3="","",IF($C$8=0,-1,SUMIFS(Matrix[15-16],Matrix[Day],$H16,Matrix[Semester],$H$11,Matrix[Size],"&gt;="&amp;$C$3,Matrix[Size],"&lt;="&amp;FLOOR($C$3/0.8,1))))</f>
        <v>6</v>
      </c>
      <c r="P16" s="31">
        <f>IF($C$3="","",IF($C$8=0,-1,SUMIFS(Matrix[16-17],Matrix[Day],$H16,Matrix[Semester],$H$11,Matrix[Size],"&gt;="&amp;$C$3,Matrix[Size],"&lt;="&amp;FLOOR($C$3/0.8,1))))</f>
        <v>15</v>
      </c>
      <c r="Q16" s="32">
        <f>IF($C$3="","",IF($C$8=0,-1,SUMIFS(Matrix[17-18],Matrix[Day],$H16,Matrix[Semester],$H$11,Matrix[Size],"&gt;="&amp;$C$3,Matrix[Size],"&lt;="&amp;FLOOR($C$3/0.8,1))))</f>
        <v>14</v>
      </c>
    </row>
    <row r="17" spans="8:17" ht="15" customHeight="1" x14ac:dyDescent="0.25">
      <c r="H17" s="34" t="s">
        <v>16</v>
      </c>
      <c r="I17" s="35">
        <f>IF($C$3="","",IF($C$8=0,-1,SUMIFS(Matrix[9-10],Matrix[Day],$H17,Matrix[Semester],$H$11,Matrix[Size],"&gt;="&amp;$C$3,Matrix[Size],"&lt;="&amp;FLOOR($C$3/0.8,1))))</f>
        <v>15</v>
      </c>
      <c r="J17" s="35">
        <f>IF($C$3="","",IF($C$8=0,-1,SUMIFS(Matrix[10-11],Matrix[Day],$H17,Matrix[Semester],$H$11,Matrix[Size],"&gt;="&amp;$C$3,Matrix[Size],"&lt;="&amp;FLOOR($C$3/0.8,1))))</f>
        <v>8</v>
      </c>
      <c r="K17" s="35">
        <f>IF($C$3="","",IF($C$8=0,-1,SUMIFS(Matrix[11-12],Matrix[Day],$H17,Matrix[Semester],$H$11,Matrix[Size],"&gt;="&amp;$C$3,Matrix[Size],"&lt;="&amp;FLOOR($C$3/0.8,1))))</f>
        <v>9</v>
      </c>
      <c r="L17" s="35">
        <f>IF($C$3="","",IF($C$8=0,-1,SUMIFS(Matrix[12-13],Matrix[Day],$H17,Matrix[Semester],$H$11,Matrix[Size],"&gt;="&amp;$C$3,Matrix[Size],"&lt;="&amp;FLOOR($C$3/0.8,1))))</f>
        <v>14</v>
      </c>
      <c r="M17" s="35">
        <f>IF($C$3="","",IF($C$8=0,-1,SUMIFS(Matrix[13-14],Matrix[Day],$H17,Matrix[Semester],$H$11,Matrix[Size],"&gt;="&amp;$C$3,Matrix[Size],"&lt;="&amp;FLOOR($C$3/0.8,1))))</f>
        <v>15</v>
      </c>
      <c r="N17" s="35">
        <f>IF($C$3="","",IF($C$8=0,-1,SUMIFS(Matrix[14-15],Matrix[Day],$H17,Matrix[Semester],$H$11,Matrix[Size],"&gt;="&amp;$C$3,Matrix[Size],"&lt;="&amp;FLOOR($C$3/0.8,1))))</f>
        <v>15</v>
      </c>
      <c r="O17" s="35">
        <f>IF($C$3="","",IF($C$8=0,-1,SUMIFS(Matrix[15-16],Matrix[Day],$H17,Matrix[Semester],$H$11,Matrix[Size],"&gt;="&amp;$C$3,Matrix[Size],"&lt;="&amp;FLOOR($C$3/0.8,1))))</f>
        <v>15</v>
      </c>
      <c r="P17" s="35">
        <f>IF($C$3="","",IF($C$8=0,-1,SUMIFS(Matrix[16-17],Matrix[Day],$H17,Matrix[Semester],$H$11,Matrix[Size],"&gt;="&amp;$C$3,Matrix[Size],"&lt;="&amp;FLOOR($C$3/0.8,1))))</f>
        <v>17</v>
      </c>
      <c r="Q17" s="36">
        <f>IF($C$3="","",IF($C$8=0,-1,SUMIFS(Matrix[17-18],Matrix[Day],$H17,Matrix[Semester],$H$11,Matrix[Size],"&gt;="&amp;$C$3,Matrix[Size],"&lt;="&amp;FLOOR($C$3/0.8,1))))</f>
        <v>17</v>
      </c>
    </row>
    <row r="18" spans="8:17" ht="15" customHeight="1" x14ac:dyDescent="0.25"/>
    <row r="28" spans="8:17" x14ac:dyDescent="0.25">
      <c r="H28" s="14">
        <f>IF(C3="","",SUMIFS(Matrix[Flat],Matrix[Size],"&gt;="&amp;C3,Matrix[Size],"&lt;="&amp;FLOOR(C3/0.8, 1),Matrix[Day],"Mon",Matrix[Semester],"Semester 1"))</f>
        <v>17</v>
      </c>
    </row>
    <row r="29" spans="8:17" x14ac:dyDescent="0.25">
      <c r="H29" s="14">
        <f>IF(C3="","",SUMIFS(Matrix[LT],Matrix[Size],"&gt;="&amp;C3,Matrix[Size],"&lt;="&amp;FLOOR(C3/0.8, 1),Matrix[Day],"Mon",Matrix[Semester],"Semester 1"))</f>
        <v>0</v>
      </c>
    </row>
    <row r="30" spans="8:17" x14ac:dyDescent="0.25">
      <c r="H30" s="14">
        <f>IF(C3="","",SUMIFS(Matrix[TEAL],Matrix[Size],"&gt;="&amp;C3,Matrix[Size],"&lt;="&amp;FLOOR(C3/0.8, 1),Matrix[Day],"Mon",Matrix[Semester],"Semester 1"))</f>
        <v>0</v>
      </c>
    </row>
    <row r="33" spans="13:14" x14ac:dyDescent="0.25">
      <c r="M33" s="15"/>
      <c r="N33" s="9"/>
    </row>
  </sheetData>
  <sheetProtection algorithmName="SHA-512" hashValue="ZqLzNEGi+2AeU6J8Cj7IZZiBsSky3T1n+kDcMJ2qJSH78wR0DB1Jn2FAiVVO+/RFrqJTHQ1zJIZ1kJTJnJ+ERQ==" saltValue="gChk/o1xhDuposT9tzm5sw==" spinCount="100000" sheet="1" objects="1" scenarios="1" selectLockedCells="1"/>
  <protectedRanges>
    <protectedRange sqref="C3" name="Range1"/>
  </protectedRanges>
  <mergeCells count="7">
    <mergeCell ref="S3:S4"/>
    <mergeCell ref="T3:W3"/>
    <mergeCell ref="T4:W4"/>
    <mergeCell ref="T5:W5"/>
    <mergeCell ref="S6:S7"/>
    <mergeCell ref="T6:W6"/>
    <mergeCell ref="T7:W7"/>
  </mergeCells>
  <conditionalFormatting sqref="I4:Q8 I13:Q17">
    <cfRule type="cellIs" dxfId="0" priority="3" operator="lessThan">
      <formula>0</formula>
    </cfRule>
    <cfRule type="colorScale" priority="4">
      <colorScale>
        <cfvo type="num" val="0"/>
        <cfvo type="num" val="$C$8/2"/>
        <cfvo type="num" val="$C$8"/>
        <color rgb="FFF8696B"/>
        <color rgb="FFFFEB84"/>
        <color rgb="FF63BE7B"/>
      </colorScale>
    </cfRule>
  </conditionalFormatting>
  <dataValidations count="1">
    <dataValidation type="whole" showInputMessage="1" showErrorMessage="1" errorTitle="Error" error="Please enter a numerical value between 8 and 300." sqref="C3" xr:uid="{98687B13-46B4-49FA-8709-2BA95025A96E}">
      <formula1>8</formula1>
      <formula2>300</formula2>
    </dataValidation>
  </dataValidations>
  <pageMargins left="0.7" right="0.7" top="0.75" bottom="0.75" header="0.3" footer="0.3"/>
  <pageSetup paperSize="9" orientation="portrait" verticalDpi="0" r:id="rId1"/>
  <ignoredErrors>
    <ignoredError sqref="L3 L12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6C05-26A3-4578-9372-3BA2AAD228F6}">
  <sheetPr codeName="Sheet5"/>
  <dimension ref="A1:G62"/>
  <sheetViews>
    <sheetView workbookViewId="0"/>
  </sheetViews>
  <sheetFormatPr defaultRowHeight="15" x14ac:dyDescent="0.25"/>
  <cols>
    <col min="1" max="1" width="12.7109375" bestFit="1" customWidth="1"/>
    <col min="2" max="2" width="13.140625" style="6" bestFit="1" customWidth="1"/>
    <col min="3" max="3" width="20.7109375" style="6" bestFit="1" customWidth="1"/>
    <col min="4" max="4" width="14.28515625" hidden="1" customWidth="1"/>
    <col min="5" max="5" width="5.5703125" hidden="1" customWidth="1"/>
    <col min="6" max="6" width="7.7109375" hidden="1" customWidth="1"/>
    <col min="7" max="7" width="22.28515625" bestFit="1" customWidth="1"/>
  </cols>
  <sheetData>
    <row r="1" spans="1:7" x14ac:dyDescent="0.25">
      <c r="A1" s="8" t="s">
        <v>158</v>
      </c>
      <c r="B1" s="43" t="s">
        <v>159</v>
      </c>
      <c r="C1" s="43" t="s">
        <v>160</v>
      </c>
      <c r="D1" s="8" t="s">
        <v>166</v>
      </c>
      <c r="E1" s="8" t="s">
        <v>163</v>
      </c>
      <c r="F1" s="8" t="s">
        <v>164</v>
      </c>
      <c r="G1" s="8" t="s">
        <v>161</v>
      </c>
    </row>
    <row r="2" spans="1:7" x14ac:dyDescent="0.25">
      <c r="A2" s="42">
        <v>8</v>
      </c>
      <c r="B2" s="42">
        <f>COUNTIFS(Matrix[Size],Table24[[#This Row],[Room Size]],Matrix[Day],"Mon",Matrix[Semester],"Semester 1")</f>
        <v>6</v>
      </c>
      <c r="C2" s="42" t="str">
        <f>IF(CEILING(Table24[[#This Row],[Room Size]] * 0.8, 1) &lt; 8, "8-" &amp; A2, CEILING(Table24[[#This Row],[Room Size]] * 0.8, 1) &amp; "-" &amp; Table24[[#This Row],[Room Size]])</f>
        <v>8-8</v>
      </c>
      <c r="D2" s="42" t="str">
        <f>IF(SUMIFS(Matrix[Flat],Matrix[Size],Table24[[#This Row],[Room Size]])=0,"",(SUMIFS(Matrix[Flat],Matrix[Size],Table24[[#This Row],[Room Size]],Matrix[Day],"Mon", Matrix[Semester],"Semester 1") &amp; " x Flat Floored"))</f>
        <v>6 x Flat Floored</v>
      </c>
      <c r="E2" s="42" t="str">
        <f>IF(SUMIFS(Matrix[LT],Matrix[Size],Table24[[#This Row],[Room Size]])=0,"",(SUMIFS(Matrix[LT],Matrix[Size],Table24[[#This Row],[Room Size]],Matrix[Day],"Mon", Matrix[Semester],"Semester 1") &amp; " x LT"))</f>
        <v/>
      </c>
      <c r="F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" s="42" t="str">
        <f>_xlfn.TEXTJOIN("; ",TRUE,Table24[[#This Row],[Flat Floored]:[TEAL]])</f>
        <v>6 x Flat Floored</v>
      </c>
    </row>
    <row r="3" spans="1:7" x14ac:dyDescent="0.25">
      <c r="A3" s="42">
        <v>10</v>
      </c>
      <c r="B3" s="42">
        <f>COUNTIFS(Matrix[Size],Table24[[#This Row],[Room Size]],Matrix[Day],"Mon",Matrix[Semester],"Semester 1")</f>
        <v>11</v>
      </c>
      <c r="C3" s="42" t="str">
        <f>IF(CEILING(Table24[[#This Row],[Room Size]] * 0.8, 1) &lt; 8, "8-" &amp; A3, CEILING(Table24[[#This Row],[Room Size]] * 0.8, 1) &amp; "-" &amp; Table24[[#This Row],[Room Size]])</f>
        <v>8-10</v>
      </c>
      <c r="D3" s="42" t="str">
        <f>IF(SUMIFS(Matrix[Flat],Matrix[Size],Table24[[#This Row],[Room Size]])=0,"",(SUMIFS(Matrix[Flat],Matrix[Size],Table24[[#This Row],[Room Size]],Matrix[Day],"Mon", Matrix[Semester],"Semester 1") &amp; " x Flat Floored"))</f>
        <v>11 x Flat Floored</v>
      </c>
      <c r="E3" s="42" t="str">
        <f>IF(SUMIFS(Matrix[LT],Matrix[Size],Table24[[#This Row],[Room Size]])=0,"",(SUMIFS(Matrix[LT],Matrix[Size],Table24[[#This Row],[Room Size]],Matrix[Day],"Mon", Matrix[Semester],"Semester 1") &amp; " x LT"))</f>
        <v/>
      </c>
      <c r="F3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" s="42" t="str">
        <f>_xlfn.TEXTJOIN("; ",TRUE,Table24[[#This Row],[Flat Floored]:[TEAL]])</f>
        <v>11 x Flat Floored</v>
      </c>
    </row>
    <row r="4" spans="1:7" x14ac:dyDescent="0.25">
      <c r="A4" s="42">
        <v>12</v>
      </c>
      <c r="B4" s="42">
        <f>COUNTIFS(Matrix[Size],Table24[[#This Row],[Room Size]],Matrix[Day],"Mon",Matrix[Semester],"Semester 1")</f>
        <v>27</v>
      </c>
      <c r="C4" s="42" t="str">
        <f>IF(CEILING(Table24[[#This Row],[Room Size]] * 0.8, 1) &lt; 8, "8-" &amp; A4, CEILING(Table24[[#This Row],[Room Size]] * 0.8, 1) &amp; "-" &amp; Table24[[#This Row],[Room Size]])</f>
        <v>10-12</v>
      </c>
      <c r="D4" s="42" t="str">
        <f>IF(SUMIFS(Matrix[Flat],Matrix[Size],Table24[[#This Row],[Room Size]])=0,"",(SUMIFS(Matrix[Flat],Matrix[Size],Table24[[#This Row],[Room Size]],Matrix[Day],"Mon", Matrix[Semester],"Semester 1") &amp; " x Flat Floored"))</f>
        <v>27 x Flat Floored</v>
      </c>
      <c r="E4" s="42" t="str">
        <f>IF(SUMIFS(Matrix[LT],Matrix[Size],Table24[[#This Row],[Room Size]])=0,"",(SUMIFS(Matrix[LT],Matrix[Size],Table24[[#This Row],[Room Size]],Matrix[Day],"Mon", Matrix[Semester],"Semester 1") &amp; " x LT"))</f>
        <v/>
      </c>
      <c r="F4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" s="42" t="str">
        <f>_xlfn.TEXTJOIN("; ",TRUE,Table24[[#This Row],[Flat Floored]:[TEAL]])</f>
        <v>27 x Flat Floored</v>
      </c>
    </row>
    <row r="5" spans="1:7" x14ac:dyDescent="0.25">
      <c r="A5" s="42">
        <v>14</v>
      </c>
      <c r="B5" s="42">
        <f>COUNTIFS(Matrix[Size],Table24[[#This Row],[Room Size]],Matrix[Day],"Mon",Matrix[Semester],"Semester 1")</f>
        <v>1</v>
      </c>
      <c r="C5" s="42" t="str">
        <f>IF(CEILING(Table24[[#This Row],[Room Size]] * 0.8, 1) &lt; 8, "8-" &amp; A5, CEILING(Table24[[#This Row],[Room Size]] * 0.8, 1) &amp; "-" &amp; Table24[[#This Row],[Room Size]])</f>
        <v>12-14</v>
      </c>
      <c r="D5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5" s="42" t="str">
        <f>IF(SUMIFS(Matrix[LT],Matrix[Size],Table24[[#This Row],[Room Size]])=0,"",(SUMIFS(Matrix[LT],Matrix[Size],Table24[[#This Row],[Room Size]],Matrix[Day],"Mon", Matrix[Semester],"Semester 1") &amp; " x LT"))</f>
        <v/>
      </c>
      <c r="F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" s="42" t="str">
        <f>_xlfn.TEXTJOIN("; ",TRUE,Table24[[#This Row],[Flat Floored]:[TEAL]])</f>
        <v>1 x Flat Floored</v>
      </c>
    </row>
    <row r="6" spans="1:7" x14ac:dyDescent="0.25">
      <c r="A6" s="42">
        <v>15</v>
      </c>
      <c r="B6" s="42">
        <f>COUNTIFS(Matrix[Size],Table24[[#This Row],[Room Size]],Matrix[Day],"Mon",Matrix[Semester],"Semester 1")</f>
        <v>4</v>
      </c>
      <c r="C6" s="42" t="str">
        <f>IF(CEILING(Table24[[#This Row],[Room Size]] * 0.8, 1) &lt; 8, "8-" &amp; A6, CEILING(Table24[[#This Row],[Room Size]] * 0.8, 1) &amp; "-" &amp; Table24[[#This Row],[Room Size]])</f>
        <v>12-15</v>
      </c>
      <c r="D6" s="42" t="str">
        <f>IF(SUMIFS(Matrix[Flat],Matrix[Size],Table24[[#This Row],[Room Size]])=0,"",(SUMIFS(Matrix[Flat],Matrix[Size],Table24[[#This Row],[Room Size]],Matrix[Day],"Mon", Matrix[Semester],"Semester 1") &amp; " x Flat Floored"))</f>
        <v>4 x Flat Floored</v>
      </c>
      <c r="E6" s="42" t="str">
        <f>IF(SUMIFS(Matrix[LT],Matrix[Size],Table24[[#This Row],[Room Size]])=0,"",(SUMIFS(Matrix[LT],Matrix[Size],Table24[[#This Row],[Room Size]],Matrix[Day],"Mon", Matrix[Semester],"Semester 1") &amp; " x LT"))</f>
        <v/>
      </c>
      <c r="F6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6" s="42" t="str">
        <f>_xlfn.TEXTJOIN("; ",TRUE,Table24[[#This Row],[Flat Floored]:[TEAL]])</f>
        <v>4 x Flat Floored</v>
      </c>
    </row>
    <row r="7" spans="1:7" x14ac:dyDescent="0.25">
      <c r="A7" s="42">
        <v>16</v>
      </c>
      <c r="B7" s="42">
        <f>COUNTIFS(Matrix[Size],Table24[[#This Row],[Room Size]],Matrix[Day],"Mon",Matrix[Semester],"Semester 1")</f>
        <v>4</v>
      </c>
      <c r="C7" s="42" t="str">
        <f>IF(CEILING(Table24[[#This Row],[Room Size]] * 0.8, 1) &lt; 8, "8-" &amp; A7, CEILING(Table24[[#This Row],[Room Size]] * 0.8, 1) &amp; "-" &amp; Table24[[#This Row],[Room Size]])</f>
        <v>13-16</v>
      </c>
      <c r="D7" s="42" t="str">
        <f>IF(SUMIFS(Matrix[Flat],Matrix[Size],Table24[[#This Row],[Room Size]])=0,"",(SUMIFS(Matrix[Flat],Matrix[Size],Table24[[#This Row],[Room Size]],Matrix[Day],"Mon", Matrix[Semester],"Semester 1") &amp; " x Flat Floored"))</f>
        <v>4 x Flat Floored</v>
      </c>
      <c r="E7" s="42" t="str">
        <f>IF(SUMIFS(Matrix[LT],Matrix[Size],Table24[[#This Row],[Room Size]])=0,"",(SUMIFS(Matrix[LT],Matrix[Size],Table24[[#This Row],[Room Size]],Matrix[Day],"Mon", Matrix[Semester],"Semester 1") &amp; " x LT"))</f>
        <v/>
      </c>
      <c r="F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7" s="42" t="str">
        <f>_xlfn.TEXTJOIN("; ",TRUE,Table24[[#This Row],[Flat Floored]:[TEAL]])</f>
        <v>4 x Flat Floored</v>
      </c>
    </row>
    <row r="8" spans="1:7" x14ac:dyDescent="0.25">
      <c r="A8" s="42">
        <v>17</v>
      </c>
      <c r="B8" s="42">
        <f>COUNTIFS(Matrix[Size],Table24[[#This Row],[Room Size]],Matrix[Day],"Mon",Matrix[Semester],"Semester 1")</f>
        <v>3</v>
      </c>
      <c r="C8" s="42" t="str">
        <f>IF(CEILING(Table24[[#This Row],[Room Size]] * 0.8, 1) &lt; 8, "8-" &amp; A8, CEILING(Table24[[#This Row],[Room Size]] * 0.8, 1) &amp; "-" &amp; Table24[[#This Row],[Room Size]])</f>
        <v>14-17</v>
      </c>
      <c r="D8" s="42" t="str">
        <f>IF(SUMIFS(Matrix[Flat],Matrix[Size],Table24[[#This Row],[Room Size]])=0,"",(SUMIFS(Matrix[Flat],Matrix[Size],Table24[[#This Row],[Room Size]],Matrix[Day],"Mon", Matrix[Semester],"Semester 1") &amp; " x Flat Floored"))</f>
        <v>3 x Flat Floored</v>
      </c>
      <c r="E8" s="42" t="str">
        <f>IF(SUMIFS(Matrix[LT],Matrix[Size],Table24[[#This Row],[Room Size]])=0,"",(SUMIFS(Matrix[LT],Matrix[Size],Table24[[#This Row],[Room Size]],Matrix[Day],"Mon", Matrix[Semester],"Semester 1") &amp; " x LT"))</f>
        <v/>
      </c>
      <c r="F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8" s="42" t="str">
        <f>_xlfn.TEXTJOIN("; ",TRUE,Table24[[#This Row],[Flat Floored]:[TEAL]])</f>
        <v>3 x Flat Floored</v>
      </c>
    </row>
    <row r="9" spans="1:7" x14ac:dyDescent="0.25">
      <c r="A9" s="42">
        <v>18</v>
      </c>
      <c r="B9" s="42">
        <f>COUNTIFS(Matrix[Size],Table24[[#This Row],[Room Size]],Matrix[Day],"Mon",Matrix[Semester],"Semester 1")</f>
        <v>10</v>
      </c>
      <c r="C9" s="42" t="str">
        <f>IF(CEILING(Table24[[#This Row],[Room Size]] * 0.8, 1) &lt; 8, "8-" &amp; A9, CEILING(Table24[[#This Row],[Room Size]] * 0.8, 1) &amp; "-" &amp; Table24[[#This Row],[Room Size]])</f>
        <v>15-18</v>
      </c>
      <c r="D9" s="42" t="str">
        <f>IF(SUMIFS(Matrix[Flat],Matrix[Size],Table24[[#This Row],[Room Size]])=0,"",(SUMIFS(Matrix[Flat],Matrix[Size],Table24[[#This Row],[Room Size]],Matrix[Day],"Mon", Matrix[Semester],"Semester 1") &amp; " x Flat Floored"))</f>
        <v>10 x Flat Floored</v>
      </c>
      <c r="E9" s="42" t="str">
        <f>IF(SUMIFS(Matrix[LT],Matrix[Size],Table24[[#This Row],[Room Size]])=0,"",(SUMIFS(Matrix[LT],Matrix[Size],Table24[[#This Row],[Room Size]],Matrix[Day],"Mon", Matrix[Semester],"Semester 1") &amp; " x LT"))</f>
        <v/>
      </c>
      <c r="F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9" s="42" t="str">
        <f>_xlfn.TEXTJOIN("; ",TRUE,Table24[[#This Row],[Flat Floored]:[TEAL]])</f>
        <v>10 x Flat Floored</v>
      </c>
    </row>
    <row r="10" spans="1:7" x14ac:dyDescent="0.25">
      <c r="A10" s="42">
        <v>20</v>
      </c>
      <c r="B10" s="42">
        <f>COUNTIFS(Matrix[Size],Table24[[#This Row],[Room Size]],Matrix[Day],"Mon",Matrix[Semester],"Semester 1")</f>
        <v>18</v>
      </c>
      <c r="C10" s="42" t="str">
        <f>IF(CEILING(Table24[[#This Row],[Room Size]] * 0.8, 1) &lt; 8, "8-" &amp; A10, CEILING(Table24[[#This Row],[Room Size]] * 0.8, 1) &amp; "-" &amp; Table24[[#This Row],[Room Size]])</f>
        <v>16-20</v>
      </c>
      <c r="D10" s="42" t="str">
        <f>IF(SUMIFS(Matrix[Flat],Matrix[Size],Table24[[#This Row],[Room Size]])=0,"",(SUMIFS(Matrix[Flat],Matrix[Size],Table24[[#This Row],[Room Size]],Matrix[Day],"Mon", Matrix[Semester],"Semester 1") &amp; " x Flat Floored"))</f>
        <v>18 x Flat Floored</v>
      </c>
      <c r="E10" s="42" t="str">
        <f>IF(SUMIFS(Matrix[LT],Matrix[Size],Table24[[#This Row],[Room Size]])=0,"",(SUMIFS(Matrix[LT],Matrix[Size],Table24[[#This Row],[Room Size]],Matrix[Day],"Mon", Matrix[Semester],"Semester 1") &amp; " x LT"))</f>
        <v/>
      </c>
      <c r="F10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0" s="42" t="str">
        <f>_xlfn.TEXTJOIN("; ",TRUE,Table24[[#This Row],[Flat Floored]:[TEAL]])</f>
        <v>18 x Flat Floored</v>
      </c>
    </row>
    <row r="11" spans="1:7" x14ac:dyDescent="0.25">
      <c r="A11" s="42">
        <v>21</v>
      </c>
      <c r="B11" s="42">
        <f>COUNTIFS(Matrix[Size],Table24[[#This Row],[Room Size]],Matrix[Day],"Mon",Matrix[Semester],"Semester 1")</f>
        <v>1</v>
      </c>
      <c r="C11" s="42" t="str">
        <f>IF(CEILING(Table24[[#This Row],[Room Size]] * 0.8, 1) &lt; 8, "8-" &amp; A11, CEILING(Table24[[#This Row],[Room Size]] * 0.8, 1) &amp; "-" &amp; Table24[[#This Row],[Room Size]])</f>
        <v>17-21</v>
      </c>
      <c r="D11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11" s="42" t="str">
        <f>IF(SUMIFS(Matrix[LT],Matrix[Size],Table24[[#This Row],[Room Size]])=0,"",(SUMIFS(Matrix[LT],Matrix[Size],Table24[[#This Row],[Room Size]],Matrix[Day],"Mon", Matrix[Semester],"Semester 1") &amp; " x LT"))</f>
        <v/>
      </c>
      <c r="F1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1" s="42" t="str">
        <f>_xlfn.TEXTJOIN("; ",TRUE,Table24[[#This Row],[Flat Floored]:[TEAL]])</f>
        <v>1 x Flat Floored</v>
      </c>
    </row>
    <row r="12" spans="1:7" x14ac:dyDescent="0.25">
      <c r="A12" s="42">
        <v>22</v>
      </c>
      <c r="B12" s="42">
        <f>COUNTIFS(Matrix[Size],Table24[[#This Row],[Room Size]],Matrix[Day],"Mon",Matrix[Semester],"Semester 1")</f>
        <v>1</v>
      </c>
      <c r="C12" s="42" t="str">
        <f>IF(CEILING(Table24[[#This Row],[Room Size]] * 0.8, 1) &lt; 8, "8-" &amp; A12, CEILING(Table24[[#This Row],[Room Size]] * 0.8, 1) &amp; "-" &amp; Table24[[#This Row],[Room Size]])</f>
        <v>18-22</v>
      </c>
      <c r="D12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12" s="42" t="str">
        <f>IF(SUMIFS(Matrix[LT],Matrix[Size],Table24[[#This Row],[Room Size]])=0,"",(SUMIFS(Matrix[LT],Matrix[Size],Table24[[#This Row],[Room Size]],Matrix[Day],"Mon", Matrix[Semester],"Semester 1") &amp; " x LT"))</f>
        <v/>
      </c>
      <c r="F1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2" s="42" t="str">
        <f>_xlfn.TEXTJOIN("; ",TRUE,Table24[[#This Row],[Flat Floored]:[TEAL]])</f>
        <v>1 x Flat Floored</v>
      </c>
    </row>
    <row r="13" spans="1:7" x14ac:dyDescent="0.25">
      <c r="A13" s="42">
        <v>24</v>
      </c>
      <c r="B13" s="42">
        <f>COUNTIFS(Matrix[Size],Table24[[#This Row],[Room Size]],Matrix[Day],"Mon",Matrix[Semester],"Semester 1")</f>
        <v>9</v>
      </c>
      <c r="C13" s="42" t="str">
        <f>IF(CEILING(Table24[[#This Row],[Room Size]] * 0.8, 1) &lt; 8, "8-" &amp; A13, CEILING(Table24[[#This Row],[Room Size]] * 0.8, 1) &amp; "-" &amp; Table24[[#This Row],[Room Size]])</f>
        <v>20-24</v>
      </c>
      <c r="D13" s="42" t="str">
        <f>IF(SUMIFS(Matrix[Flat],Matrix[Size],Table24[[#This Row],[Room Size]])=0,"",(SUMIFS(Matrix[Flat],Matrix[Size],Table24[[#This Row],[Room Size]],Matrix[Day],"Mon", Matrix[Semester],"Semester 1") &amp; " x Flat Floored"))</f>
        <v>8 x Flat Floored</v>
      </c>
      <c r="E13" s="42" t="str">
        <f>IF(SUMIFS(Matrix[LT],Matrix[Size],Table24[[#This Row],[Room Size]])=0,"",(SUMIFS(Matrix[LT],Matrix[Size],Table24[[#This Row],[Room Size]],Matrix[Day],"Mon", Matrix[Semester],"Semester 1") &amp; " x LT"))</f>
        <v/>
      </c>
      <c r="F13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13" s="42" t="str">
        <f>_xlfn.TEXTJOIN("; ",TRUE,Table24[[#This Row],[Flat Floored]:[TEAL]])</f>
        <v>8 x Flat Floored; 1 x TEAL</v>
      </c>
    </row>
    <row r="14" spans="1:7" x14ac:dyDescent="0.25">
      <c r="A14" s="42">
        <v>25</v>
      </c>
      <c r="B14" s="42">
        <f>COUNTIFS(Matrix[Size],Table24[[#This Row],[Room Size]],Matrix[Day],"Mon",Matrix[Semester],"Semester 1")</f>
        <v>1</v>
      </c>
      <c r="C14" s="42" t="str">
        <f>IF(CEILING(Table24[[#This Row],[Room Size]] * 0.8, 1) &lt; 8, "8-" &amp; A14, CEILING(Table24[[#This Row],[Room Size]] * 0.8, 1) &amp; "-" &amp; Table24[[#This Row],[Room Size]])</f>
        <v>20-25</v>
      </c>
      <c r="D14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14" s="42" t="str">
        <f>IF(SUMIFS(Matrix[LT],Matrix[Size],Table24[[#This Row],[Room Size]])=0,"",(SUMIFS(Matrix[LT],Matrix[Size],Table24[[#This Row],[Room Size]],Matrix[Day],"Mon", Matrix[Semester],"Semester 1") &amp; " x LT"))</f>
        <v/>
      </c>
      <c r="F14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14" s="42" t="str">
        <f>_xlfn.TEXTJOIN("; ",TRUE,Table24[[#This Row],[Flat Floored]:[TEAL]])</f>
        <v>1 x TEAL</v>
      </c>
    </row>
    <row r="15" spans="1:7" x14ac:dyDescent="0.25">
      <c r="A15" s="42">
        <v>28</v>
      </c>
      <c r="B15" s="42">
        <f>COUNTIFS(Matrix[Size],Table24[[#This Row],[Room Size]],Matrix[Day],"Mon",Matrix[Semester],"Semester 1")</f>
        <v>1</v>
      </c>
      <c r="C15" s="42" t="str">
        <f>IF(CEILING(Table24[[#This Row],[Room Size]] * 0.8, 1) &lt; 8, "8-" &amp; A15, CEILING(Table24[[#This Row],[Room Size]] * 0.8, 1) &amp; "-" &amp; Table24[[#This Row],[Room Size]])</f>
        <v>23-28</v>
      </c>
      <c r="D15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15" s="42" t="str">
        <f>IF(SUMIFS(Matrix[LT],Matrix[Size],Table24[[#This Row],[Room Size]])=0,"",(SUMIFS(Matrix[LT],Matrix[Size],Table24[[#This Row],[Room Size]],Matrix[Day],"Mon", Matrix[Semester],"Semester 1") &amp; " x LT"))</f>
        <v/>
      </c>
      <c r="F1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5" s="42" t="str">
        <f>_xlfn.TEXTJOIN("; ",TRUE,Table24[[#This Row],[Flat Floored]:[TEAL]])</f>
        <v>1 x Flat Floored</v>
      </c>
    </row>
    <row r="16" spans="1:7" x14ac:dyDescent="0.25">
      <c r="A16" s="42">
        <v>30</v>
      </c>
      <c r="B16" s="42">
        <f>COUNTIFS(Matrix[Size],Table24[[#This Row],[Room Size]],Matrix[Day],"Mon",Matrix[Semester],"Semester 1")</f>
        <v>18</v>
      </c>
      <c r="C16" s="42" t="str">
        <f>IF(CEILING(Table24[[#This Row],[Room Size]] * 0.8, 1) &lt; 8, "8-" &amp; A16, CEILING(Table24[[#This Row],[Room Size]] * 0.8, 1) &amp; "-" &amp; Table24[[#This Row],[Room Size]])</f>
        <v>24-30</v>
      </c>
      <c r="D16" s="42" t="str">
        <f>IF(SUMIFS(Matrix[Flat],Matrix[Size],Table24[[#This Row],[Room Size]])=0,"",(SUMIFS(Matrix[Flat],Matrix[Size],Table24[[#This Row],[Room Size]],Matrix[Day],"Mon", Matrix[Semester],"Semester 1") &amp; " x Flat Floored"))</f>
        <v>17 x Flat Floored</v>
      </c>
      <c r="E16" s="42" t="str">
        <f>IF(SUMIFS(Matrix[LT],Matrix[Size],Table24[[#This Row],[Room Size]])=0,"",(SUMIFS(Matrix[LT],Matrix[Size],Table24[[#This Row],[Room Size]],Matrix[Day],"Mon", Matrix[Semester],"Semester 1") &amp; " x LT"))</f>
        <v/>
      </c>
      <c r="F16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16" s="42" t="str">
        <f>_xlfn.TEXTJOIN("; ",TRUE,Table24[[#This Row],[Flat Floored]:[TEAL]])</f>
        <v>17 x Flat Floored; 1 x TEAL</v>
      </c>
    </row>
    <row r="17" spans="1:7" x14ac:dyDescent="0.25">
      <c r="A17" s="42">
        <v>32</v>
      </c>
      <c r="B17" s="42">
        <f>COUNTIFS(Matrix[Size],Table24[[#This Row],[Room Size]],Matrix[Day],"Mon",Matrix[Semester],"Semester 1")</f>
        <v>2</v>
      </c>
      <c r="C17" s="42" t="str">
        <f>IF(CEILING(Table24[[#This Row],[Room Size]] * 0.8, 1) &lt; 8, "8-" &amp; A17, CEILING(Table24[[#This Row],[Room Size]] * 0.8, 1) &amp; "-" &amp; Table24[[#This Row],[Room Size]])</f>
        <v>26-32</v>
      </c>
      <c r="D17" s="42" t="str">
        <f>IF(SUMIFS(Matrix[Flat],Matrix[Size],Table24[[#This Row],[Room Size]])=0,"",(SUMIFS(Matrix[Flat],Matrix[Size],Table24[[#This Row],[Room Size]],Matrix[Day],"Mon", Matrix[Semester],"Semester 1") &amp; " x Flat Floored"))</f>
        <v>2 x Flat Floored</v>
      </c>
      <c r="E17" s="42" t="str">
        <f>IF(SUMIFS(Matrix[LT],Matrix[Size],Table24[[#This Row],[Room Size]])=0,"",(SUMIFS(Matrix[LT],Matrix[Size],Table24[[#This Row],[Room Size]],Matrix[Day],"Mon", Matrix[Semester],"Semester 1") &amp; " x LT"))</f>
        <v/>
      </c>
      <c r="F1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7" s="42" t="str">
        <f>_xlfn.TEXTJOIN("; ",TRUE,Table24[[#This Row],[Flat Floored]:[TEAL]])</f>
        <v>2 x Flat Floored</v>
      </c>
    </row>
    <row r="18" spans="1:7" x14ac:dyDescent="0.25">
      <c r="A18" s="42">
        <v>34</v>
      </c>
      <c r="B18" s="42">
        <f>COUNTIFS(Matrix[Size],Table24[[#This Row],[Room Size]],Matrix[Day],"Mon",Matrix[Semester],"Semester 1")</f>
        <v>3</v>
      </c>
      <c r="C18" s="42" t="str">
        <f>IF(CEILING(Table24[[#This Row],[Room Size]] * 0.8, 1) &lt; 8, "8-" &amp; A18, CEILING(Table24[[#This Row],[Room Size]] * 0.8, 1) &amp; "-" &amp; Table24[[#This Row],[Room Size]])</f>
        <v>28-34</v>
      </c>
      <c r="D18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18" s="42" t="str">
        <f>IF(SUMIFS(Matrix[LT],Matrix[Size],Table24[[#This Row],[Room Size]])=0,"",(SUMIFS(Matrix[LT],Matrix[Size],Table24[[#This Row],[Room Size]],Matrix[Day],"Mon", Matrix[Semester],"Semester 1") &amp; " x LT"))</f>
        <v>2 x LT</v>
      </c>
      <c r="F1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8" s="42" t="str">
        <f>_xlfn.TEXTJOIN("; ",TRUE,Table24[[#This Row],[Flat Floored]:[TEAL]])</f>
        <v>1 x Flat Floored; 2 x LT</v>
      </c>
    </row>
    <row r="19" spans="1:7" x14ac:dyDescent="0.25">
      <c r="A19" s="42">
        <v>36</v>
      </c>
      <c r="B19" s="42">
        <f>COUNTIFS(Matrix[Size],Table24[[#This Row],[Room Size]],Matrix[Day],"Mon",Matrix[Semester],"Semester 1")</f>
        <v>6</v>
      </c>
      <c r="C19" s="42" t="str">
        <f>IF(CEILING(Table24[[#This Row],[Room Size]] * 0.8, 1) &lt; 8, "8-" &amp; A19, CEILING(Table24[[#This Row],[Room Size]] * 0.8, 1) &amp; "-" &amp; Table24[[#This Row],[Room Size]])</f>
        <v>29-36</v>
      </c>
      <c r="D19" s="42" t="str">
        <f>IF(SUMIFS(Matrix[Flat],Matrix[Size],Table24[[#This Row],[Room Size]])=0,"",(SUMIFS(Matrix[Flat],Matrix[Size],Table24[[#This Row],[Room Size]],Matrix[Day],"Mon", Matrix[Semester],"Semester 1") &amp; " x Flat Floored"))</f>
        <v>6 x Flat Floored</v>
      </c>
      <c r="E19" s="42" t="str">
        <f>IF(SUMIFS(Matrix[LT],Matrix[Size],Table24[[#This Row],[Room Size]])=0,"",(SUMIFS(Matrix[LT],Matrix[Size],Table24[[#This Row],[Room Size]],Matrix[Day],"Mon", Matrix[Semester],"Semester 1") &amp; " x LT"))</f>
        <v/>
      </c>
      <c r="F1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19" s="42" t="str">
        <f>_xlfn.TEXTJOIN("; ",TRUE,Table24[[#This Row],[Flat Floored]:[TEAL]])</f>
        <v>6 x Flat Floored</v>
      </c>
    </row>
    <row r="20" spans="1:7" x14ac:dyDescent="0.25">
      <c r="A20" s="42">
        <v>37</v>
      </c>
      <c r="B20" s="42">
        <f>COUNTIFS(Matrix[Size],Table24[[#This Row],[Room Size]],Matrix[Day],"Mon",Matrix[Semester],"Semester 1")</f>
        <v>1</v>
      </c>
      <c r="C20" s="42" t="str">
        <f>IF(CEILING(Table24[[#This Row],[Room Size]] * 0.8, 1) &lt; 8, "8-" &amp; A20, CEILING(Table24[[#This Row],[Room Size]] * 0.8, 1) &amp; "-" &amp; Table24[[#This Row],[Room Size]])</f>
        <v>30-37</v>
      </c>
      <c r="D20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20" s="42" t="str">
        <f>IF(SUMIFS(Matrix[LT],Matrix[Size],Table24[[#This Row],[Room Size]])=0,"",(SUMIFS(Matrix[LT],Matrix[Size],Table24[[#This Row],[Room Size]],Matrix[Day],"Mon", Matrix[Semester],"Semester 1") &amp; " x LT"))</f>
        <v/>
      </c>
      <c r="F20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0" s="42" t="str">
        <f>_xlfn.TEXTJOIN("; ",TRUE,Table24[[#This Row],[Flat Floored]:[TEAL]])</f>
        <v>1 x Flat Floored</v>
      </c>
    </row>
    <row r="21" spans="1:7" x14ac:dyDescent="0.25">
      <c r="A21" s="42">
        <v>38</v>
      </c>
      <c r="B21" s="42">
        <f>COUNTIFS(Matrix[Size],Table24[[#This Row],[Room Size]],Matrix[Day],"Mon",Matrix[Semester],"Semester 1")</f>
        <v>1</v>
      </c>
      <c r="C21" s="42" t="str">
        <f>IF(CEILING(Table24[[#This Row],[Room Size]] * 0.8, 1) &lt; 8, "8-" &amp; A21, CEILING(Table24[[#This Row],[Room Size]] * 0.8, 1) &amp; "-" &amp; Table24[[#This Row],[Room Size]])</f>
        <v>31-38</v>
      </c>
      <c r="D21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21" s="42" t="str">
        <f>IF(SUMIFS(Matrix[LT],Matrix[Size],Table24[[#This Row],[Room Size]])=0,"",(SUMIFS(Matrix[LT],Matrix[Size],Table24[[#This Row],[Room Size]],Matrix[Day],"Mon", Matrix[Semester],"Semester 1") &amp; " x LT"))</f>
        <v/>
      </c>
      <c r="F2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1" s="42" t="str">
        <f>_xlfn.TEXTJOIN("; ",TRUE,Table24[[#This Row],[Flat Floored]:[TEAL]])</f>
        <v>1 x Flat Floored</v>
      </c>
    </row>
    <row r="22" spans="1:7" x14ac:dyDescent="0.25">
      <c r="A22" s="42">
        <v>40</v>
      </c>
      <c r="B22" s="42">
        <f>COUNTIFS(Matrix[Size],Table24[[#This Row],[Room Size]],Matrix[Day],"Mon",Matrix[Semester],"Semester 1")</f>
        <v>9</v>
      </c>
      <c r="C22" s="42" t="str">
        <f>IF(CEILING(Table24[[#This Row],[Room Size]] * 0.8, 1) &lt; 8, "8-" &amp; A22, CEILING(Table24[[#This Row],[Room Size]] * 0.8, 1) &amp; "-" &amp; Table24[[#This Row],[Room Size]])</f>
        <v>32-40</v>
      </c>
      <c r="D22" s="42" t="str">
        <f>IF(SUMIFS(Matrix[Flat],Matrix[Size],Table24[[#This Row],[Room Size]])=0,"",(SUMIFS(Matrix[Flat],Matrix[Size],Table24[[#This Row],[Room Size]],Matrix[Day],"Mon", Matrix[Semester],"Semester 1") &amp; " x Flat Floored"))</f>
        <v>9 x Flat Floored</v>
      </c>
      <c r="E22" s="42" t="str">
        <f>IF(SUMIFS(Matrix[LT],Matrix[Size],Table24[[#This Row],[Room Size]])=0,"",(SUMIFS(Matrix[LT],Matrix[Size],Table24[[#This Row],[Room Size]],Matrix[Day],"Mon", Matrix[Semester],"Semester 1") &amp; " x LT"))</f>
        <v/>
      </c>
      <c r="F2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2" s="42" t="str">
        <f>_xlfn.TEXTJOIN("; ",TRUE,Table24[[#This Row],[Flat Floored]:[TEAL]])</f>
        <v>9 x Flat Floored</v>
      </c>
    </row>
    <row r="23" spans="1:7" x14ac:dyDescent="0.25">
      <c r="A23" s="42">
        <v>42</v>
      </c>
      <c r="B23" s="42">
        <f>COUNTIFS(Matrix[Size],Table24[[#This Row],[Room Size]],Matrix[Day],"Mon",Matrix[Semester],"Semester 1")</f>
        <v>2</v>
      </c>
      <c r="C23" s="42" t="str">
        <f>IF(CEILING(Table24[[#This Row],[Room Size]] * 0.8, 1) &lt; 8, "8-" &amp; A23, CEILING(Table24[[#This Row],[Room Size]] * 0.8, 1) &amp; "-" &amp; Table24[[#This Row],[Room Size]])</f>
        <v>34-42</v>
      </c>
      <c r="D23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23" s="42" t="str">
        <f>IF(SUMIFS(Matrix[LT],Matrix[Size],Table24[[#This Row],[Room Size]])=0,"",(SUMIFS(Matrix[LT],Matrix[Size],Table24[[#This Row],[Room Size]],Matrix[Day],"Mon", Matrix[Semester],"Semester 1") &amp; " x LT"))</f>
        <v/>
      </c>
      <c r="F23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23" s="42" t="str">
        <f>_xlfn.TEXTJOIN("; ",TRUE,Table24[[#This Row],[Flat Floored]:[TEAL]])</f>
        <v>1 x Flat Floored; 1 x TEAL</v>
      </c>
    </row>
    <row r="24" spans="1:7" x14ac:dyDescent="0.25">
      <c r="A24" s="42">
        <v>45</v>
      </c>
      <c r="B24" s="42">
        <f>COUNTIFS(Matrix[Size],Table24[[#This Row],[Room Size]],Matrix[Day],"Mon",Matrix[Semester],"Semester 1")</f>
        <v>1</v>
      </c>
      <c r="C24" s="42" t="str">
        <f>IF(CEILING(Table24[[#This Row],[Room Size]] * 0.8, 1) &lt; 8, "8-" &amp; A24, CEILING(Table24[[#This Row],[Room Size]] * 0.8, 1) &amp; "-" &amp; Table24[[#This Row],[Room Size]])</f>
        <v>36-45</v>
      </c>
      <c r="D24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24" s="42" t="str">
        <f>IF(SUMIFS(Matrix[LT],Matrix[Size],Table24[[#This Row],[Room Size]])=0,"",(SUMIFS(Matrix[LT],Matrix[Size],Table24[[#This Row],[Room Size]],Matrix[Day],"Mon", Matrix[Semester],"Semester 1") &amp; " x LT"))</f>
        <v/>
      </c>
      <c r="F24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24" s="42" t="str">
        <f>_xlfn.TEXTJOIN("; ",TRUE,Table24[[#This Row],[Flat Floored]:[TEAL]])</f>
        <v>1 x TEAL</v>
      </c>
    </row>
    <row r="25" spans="1:7" x14ac:dyDescent="0.25">
      <c r="A25" s="42">
        <v>48</v>
      </c>
      <c r="B25" s="42">
        <f>COUNTIFS(Matrix[Size],Table24[[#This Row],[Room Size]],Matrix[Day],"Mon",Matrix[Semester],"Semester 1")</f>
        <v>3</v>
      </c>
      <c r="C25" s="42" t="str">
        <f>IF(CEILING(Table24[[#This Row],[Room Size]] * 0.8, 1) &lt; 8, "8-" &amp; A25, CEILING(Table24[[#This Row],[Room Size]] * 0.8, 1) &amp; "-" &amp; Table24[[#This Row],[Room Size]])</f>
        <v>39-48</v>
      </c>
      <c r="D25" s="42" t="str">
        <f>IF(SUMIFS(Matrix[Flat],Matrix[Size],Table24[[#This Row],[Room Size]])=0,"",(SUMIFS(Matrix[Flat],Matrix[Size],Table24[[#This Row],[Room Size]],Matrix[Day],"Mon", Matrix[Semester],"Semester 1") &amp; " x Flat Floored"))</f>
        <v>3 x Flat Floored</v>
      </c>
      <c r="E25" s="42" t="str">
        <f>IF(SUMIFS(Matrix[LT],Matrix[Size],Table24[[#This Row],[Room Size]])=0,"",(SUMIFS(Matrix[LT],Matrix[Size],Table24[[#This Row],[Room Size]],Matrix[Day],"Mon", Matrix[Semester],"Semester 1") &amp; " x LT"))</f>
        <v/>
      </c>
      <c r="F2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5" s="42" t="str">
        <f>_xlfn.TEXTJOIN("; ",TRUE,Table24[[#This Row],[Flat Floored]:[TEAL]])</f>
        <v>3 x Flat Floored</v>
      </c>
    </row>
    <row r="26" spans="1:7" x14ac:dyDescent="0.25">
      <c r="A26" s="42">
        <v>49</v>
      </c>
      <c r="B26" s="42">
        <f>COUNTIFS(Matrix[Size],Table24[[#This Row],[Room Size]],Matrix[Day],"Mon",Matrix[Semester],"Semester 1")</f>
        <v>1</v>
      </c>
      <c r="C26" s="42" t="str">
        <f>IF(CEILING(Table24[[#This Row],[Room Size]] * 0.8, 1) &lt; 8, "8-" &amp; A26, CEILING(Table24[[#This Row],[Room Size]] * 0.8, 1) &amp; "-" &amp; Table24[[#This Row],[Room Size]])</f>
        <v>40-49</v>
      </c>
      <c r="D26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26" s="42" t="str">
        <f>IF(SUMIFS(Matrix[LT],Matrix[Size],Table24[[#This Row],[Room Size]])=0,"",(SUMIFS(Matrix[LT],Matrix[Size],Table24[[#This Row],[Room Size]],Matrix[Day],"Mon", Matrix[Semester],"Semester 1") &amp; " x LT"))</f>
        <v/>
      </c>
      <c r="F26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6" s="42" t="str">
        <f>_xlfn.TEXTJOIN("; ",TRUE,Table24[[#This Row],[Flat Floored]:[TEAL]])</f>
        <v>1 x Flat Floored</v>
      </c>
    </row>
    <row r="27" spans="1:7" x14ac:dyDescent="0.25">
      <c r="A27" s="42">
        <v>50</v>
      </c>
      <c r="B27" s="42">
        <f>COUNTIFS(Matrix[Size],Table24[[#This Row],[Room Size]],Matrix[Day],"Mon",Matrix[Semester],"Semester 1")</f>
        <v>3</v>
      </c>
      <c r="C27" s="42" t="str">
        <f>IF(CEILING(Table24[[#This Row],[Room Size]] * 0.8, 1) &lt; 8, "8-" &amp; A27, CEILING(Table24[[#This Row],[Room Size]] * 0.8, 1) &amp; "-" &amp; Table24[[#This Row],[Room Size]])</f>
        <v>40-50</v>
      </c>
      <c r="D27" s="42" t="str">
        <f>IF(SUMIFS(Matrix[Flat],Matrix[Size],Table24[[#This Row],[Room Size]])=0,"",(SUMIFS(Matrix[Flat],Matrix[Size],Table24[[#This Row],[Room Size]],Matrix[Day],"Mon", Matrix[Semester],"Semester 1") &amp; " x Flat Floored"))</f>
        <v>2 x Flat Floored</v>
      </c>
      <c r="E27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2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7" s="42" t="str">
        <f>_xlfn.TEXTJOIN("; ",TRUE,Table24[[#This Row],[Flat Floored]:[TEAL]])</f>
        <v>2 x Flat Floored; 1 x LT</v>
      </c>
    </row>
    <row r="28" spans="1:7" x14ac:dyDescent="0.25">
      <c r="A28" s="42">
        <v>55</v>
      </c>
      <c r="B28" s="42">
        <f>COUNTIFS(Matrix[Size],Table24[[#This Row],[Room Size]],Matrix[Day],"Mon",Matrix[Semester],"Semester 1")</f>
        <v>2</v>
      </c>
      <c r="C28" s="42" t="str">
        <f>IF(CEILING(Table24[[#This Row],[Room Size]] * 0.8, 1) &lt; 8, "8-" &amp; A28, CEILING(Table24[[#This Row],[Room Size]] * 0.8, 1) &amp; "-" &amp; Table24[[#This Row],[Room Size]])</f>
        <v>44-55</v>
      </c>
      <c r="D28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28" s="42" t="str">
        <f>IF(SUMIFS(Matrix[LT],Matrix[Size],Table24[[#This Row],[Room Size]])=0,"",(SUMIFS(Matrix[LT],Matrix[Size],Table24[[#This Row],[Room Size]],Matrix[Day],"Mon", Matrix[Semester],"Semester 1") &amp; " x LT"))</f>
        <v>2 x LT</v>
      </c>
      <c r="F2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8" s="42" t="str">
        <f>_xlfn.TEXTJOIN("; ",TRUE,Table24[[#This Row],[Flat Floored]:[TEAL]])</f>
        <v>2 x LT</v>
      </c>
    </row>
    <row r="29" spans="1:7" x14ac:dyDescent="0.25">
      <c r="A29" s="42">
        <v>60</v>
      </c>
      <c r="B29" s="42">
        <f>COUNTIFS(Matrix[Size],Table24[[#This Row],[Room Size]],Matrix[Day],"Mon",Matrix[Semester],"Semester 1")</f>
        <v>4</v>
      </c>
      <c r="C29" s="42" t="str">
        <f>IF(CEILING(Table24[[#This Row],[Room Size]] * 0.8, 1) &lt; 8, "8-" &amp; A29, CEILING(Table24[[#This Row],[Room Size]] * 0.8, 1) &amp; "-" &amp; Table24[[#This Row],[Room Size]])</f>
        <v>48-60</v>
      </c>
      <c r="D29" s="42" t="str">
        <f>IF(SUMIFS(Matrix[Flat],Matrix[Size],Table24[[#This Row],[Room Size]])=0,"",(SUMIFS(Matrix[Flat],Matrix[Size],Table24[[#This Row],[Room Size]],Matrix[Day],"Mon", Matrix[Semester],"Semester 1") &amp; " x Flat Floored"))</f>
        <v>4 x Flat Floored</v>
      </c>
      <c r="E29" s="42" t="str">
        <f>IF(SUMIFS(Matrix[LT],Matrix[Size],Table24[[#This Row],[Room Size]])=0,"",(SUMIFS(Matrix[LT],Matrix[Size],Table24[[#This Row],[Room Size]],Matrix[Day],"Mon", Matrix[Semester],"Semester 1") &amp; " x LT"))</f>
        <v/>
      </c>
      <c r="F2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29" s="42" t="str">
        <f>_xlfn.TEXTJOIN("; ",TRUE,Table24[[#This Row],[Flat Floored]:[TEAL]])</f>
        <v>4 x Flat Floored</v>
      </c>
    </row>
    <row r="30" spans="1:7" x14ac:dyDescent="0.25">
      <c r="A30" s="42">
        <v>63</v>
      </c>
      <c r="B30" s="42">
        <f>COUNTIFS(Matrix[Size],Table24[[#This Row],[Room Size]],Matrix[Day],"Mon",Matrix[Semester],"Semester 1")</f>
        <v>1</v>
      </c>
      <c r="C30" s="42" t="str">
        <f>IF(CEILING(Table24[[#This Row],[Room Size]] * 0.8, 1) &lt; 8, "8-" &amp; A30, CEILING(Table24[[#This Row],[Room Size]] * 0.8, 1) &amp; "-" &amp; Table24[[#This Row],[Room Size]])</f>
        <v>51-63</v>
      </c>
      <c r="D30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0" s="42" t="str">
        <f>IF(SUMIFS(Matrix[LT],Matrix[Size],Table24[[#This Row],[Room Size]])=0,"",(SUMIFS(Matrix[LT],Matrix[Size],Table24[[#This Row],[Room Size]],Matrix[Day],"Mon", Matrix[Semester],"Semester 1") &amp; " x LT"))</f>
        <v/>
      </c>
      <c r="F30" s="42" t="str">
        <f>IF(SUMIFS(Matrix[TEAL],Matrix[Size],Table24[[#This Row],[Room Size]])=0,"",(SUMIFS(Matrix[TEAL],Matrix[Size],Table24[[#This Row],[Room Size]],Matrix[Day],"Mon", Matrix[Semester],"Semester 1") &amp; " x TEAL"))</f>
        <v>1 x TEAL</v>
      </c>
      <c r="G30" s="42" t="str">
        <f>_xlfn.TEXTJOIN("; ",TRUE,Table24[[#This Row],[Flat Floored]:[TEAL]])</f>
        <v>1 x TEAL</v>
      </c>
    </row>
    <row r="31" spans="1:7" x14ac:dyDescent="0.25">
      <c r="A31" s="42">
        <v>65</v>
      </c>
      <c r="B31" s="42">
        <f>COUNTIFS(Matrix[Size],Table24[[#This Row],[Room Size]],Matrix[Day],"Mon",Matrix[Semester],"Semester 1")</f>
        <v>1</v>
      </c>
      <c r="C31" s="42" t="str">
        <f>IF(CEILING(Table24[[#This Row],[Room Size]] * 0.8, 1) &lt; 8, "8-" &amp; A31, CEILING(Table24[[#This Row],[Room Size]] * 0.8, 1) &amp; "-" &amp; Table24[[#This Row],[Room Size]])</f>
        <v>52-65</v>
      </c>
      <c r="D31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1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1" s="42" t="str">
        <f>_xlfn.TEXTJOIN("; ",TRUE,Table24[[#This Row],[Flat Floored]:[TEAL]])</f>
        <v>1 x LT</v>
      </c>
    </row>
    <row r="32" spans="1:7" x14ac:dyDescent="0.25">
      <c r="A32" s="42">
        <v>72</v>
      </c>
      <c r="B32" s="42">
        <f>COUNTIFS(Matrix[Size],Table24[[#This Row],[Room Size]],Matrix[Day],"Mon",Matrix[Semester],"Semester 1")</f>
        <v>2</v>
      </c>
      <c r="C32" s="42" t="str">
        <f>IF(CEILING(Table24[[#This Row],[Room Size]] * 0.8, 1) &lt; 8, "8-" &amp; A32, CEILING(Table24[[#This Row],[Room Size]] * 0.8, 1) &amp; "-" &amp; Table24[[#This Row],[Room Size]])</f>
        <v>58-72</v>
      </c>
      <c r="D32" s="42" t="str">
        <f>IF(SUMIFS(Matrix[Flat],Matrix[Size],Table24[[#This Row],[Room Size]])=0,"",(SUMIFS(Matrix[Flat],Matrix[Size],Table24[[#This Row],[Room Size]],Matrix[Day],"Mon", Matrix[Semester],"Semester 1") &amp; " x Flat Floored"))</f>
        <v>2 x Flat Floored</v>
      </c>
      <c r="E32" s="42" t="str">
        <f>IF(SUMIFS(Matrix[LT],Matrix[Size],Table24[[#This Row],[Room Size]])=0,"",(SUMIFS(Matrix[LT],Matrix[Size],Table24[[#This Row],[Room Size]],Matrix[Day],"Mon", Matrix[Semester],"Semester 1") &amp; " x LT"))</f>
        <v/>
      </c>
      <c r="F3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2" s="42" t="str">
        <f>_xlfn.TEXTJOIN("; ",TRUE,Table24[[#This Row],[Flat Floored]:[TEAL]])</f>
        <v>2 x Flat Floored</v>
      </c>
    </row>
    <row r="33" spans="1:7" x14ac:dyDescent="0.25">
      <c r="A33" s="42">
        <v>75</v>
      </c>
      <c r="B33" s="42">
        <f>COUNTIFS(Matrix[Size],Table24[[#This Row],[Room Size]],Matrix[Day],"Mon",Matrix[Semester],"Semester 1")</f>
        <v>1</v>
      </c>
      <c r="C33" s="42" t="str">
        <f>IF(CEILING(Table24[[#This Row],[Room Size]] * 0.8, 1) &lt; 8, "8-" &amp; A33, CEILING(Table24[[#This Row],[Room Size]] * 0.8, 1) &amp; "-" &amp; Table24[[#This Row],[Room Size]])</f>
        <v>60-75</v>
      </c>
      <c r="D33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3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3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3" s="42" t="str">
        <f>_xlfn.TEXTJOIN("; ",TRUE,Table24[[#This Row],[Flat Floored]:[TEAL]])</f>
        <v>1 x LT</v>
      </c>
    </row>
    <row r="34" spans="1:7" x14ac:dyDescent="0.25">
      <c r="A34" s="42">
        <v>78</v>
      </c>
      <c r="B34" s="42">
        <f>COUNTIFS(Matrix[Size],Table24[[#This Row],[Room Size]],Matrix[Day],"Mon",Matrix[Semester],"Semester 1")</f>
        <v>1</v>
      </c>
      <c r="C34" s="42" t="str">
        <f>IF(CEILING(Table24[[#This Row],[Room Size]] * 0.8, 1) &lt; 8, "8-" &amp; A34, CEILING(Table24[[#This Row],[Room Size]] * 0.8, 1) &amp; "-" &amp; Table24[[#This Row],[Room Size]])</f>
        <v>63-78</v>
      </c>
      <c r="D34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4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4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4" s="42" t="str">
        <f>_xlfn.TEXTJOIN("; ",TRUE,Table24[[#This Row],[Flat Floored]:[TEAL]])</f>
        <v>1 x LT</v>
      </c>
    </row>
    <row r="35" spans="1:7" x14ac:dyDescent="0.25">
      <c r="A35" s="42">
        <v>80</v>
      </c>
      <c r="B35" s="42">
        <f>COUNTIFS(Matrix[Size],Table24[[#This Row],[Room Size]],Matrix[Day],"Mon",Matrix[Semester],"Semester 1")</f>
        <v>1</v>
      </c>
      <c r="C35" s="42" t="str">
        <f>IF(CEILING(Table24[[#This Row],[Room Size]] * 0.8, 1) &lt; 8, "8-" &amp; A35, CEILING(Table24[[#This Row],[Room Size]] * 0.8, 1) &amp; "-" &amp; Table24[[#This Row],[Room Size]])</f>
        <v>64-80</v>
      </c>
      <c r="D35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5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5" s="42" t="str">
        <f>_xlfn.TEXTJOIN("; ",TRUE,Table24[[#This Row],[Flat Floored]:[TEAL]])</f>
        <v>1 x LT</v>
      </c>
    </row>
    <row r="36" spans="1:7" x14ac:dyDescent="0.25">
      <c r="A36" s="42">
        <v>82</v>
      </c>
      <c r="B36" s="42">
        <f>COUNTIFS(Matrix[Size],Table24[[#This Row],[Room Size]],Matrix[Day],"Mon",Matrix[Semester],"Semester 1")</f>
        <v>1</v>
      </c>
      <c r="C36" s="42" t="str">
        <f>IF(CEILING(Table24[[#This Row],[Room Size]] * 0.8, 1) &lt; 8, "8-" &amp; A36, CEILING(Table24[[#This Row],[Room Size]] * 0.8, 1) &amp; "-" &amp; Table24[[#This Row],[Room Size]])</f>
        <v>66-82</v>
      </c>
      <c r="D36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6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6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6" s="42" t="str">
        <f>_xlfn.TEXTJOIN("; ",TRUE,Table24[[#This Row],[Flat Floored]:[TEAL]])</f>
        <v>1 x LT</v>
      </c>
    </row>
    <row r="37" spans="1:7" x14ac:dyDescent="0.25">
      <c r="A37" s="42">
        <v>83</v>
      </c>
      <c r="B37" s="42">
        <f>COUNTIFS(Matrix[Size],Table24[[#This Row],[Room Size]],Matrix[Day],"Mon",Matrix[Semester],"Semester 1")</f>
        <v>1</v>
      </c>
      <c r="C37" s="42" t="str">
        <f>IF(CEILING(Table24[[#This Row],[Room Size]] * 0.8, 1) &lt; 8, "8-" &amp; A37, CEILING(Table24[[#This Row],[Room Size]] * 0.8, 1) &amp; "-" &amp; Table24[[#This Row],[Room Size]])</f>
        <v>67-83</v>
      </c>
      <c r="D37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7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7" s="42" t="str">
        <f>_xlfn.TEXTJOIN("; ",TRUE,Table24[[#This Row],[Flat Floored]:[TEAL]])</f>
        <v>1 x LT</v>
      </c>
    </row>
    <row r="38" spans="1:7" x14ac:dyDescent="0.25">
      <c r="A38" s="42">
        <v>85</v>
      </c>
      <c r="B38" s="42">
        <f>COUNTIFS(Matrix[Size],Table24[[#This Row],[Room Size]],Matrix[Day],"Mon",Matrix[Semester],"Semester 1")</f>
        <v>1</v>
      </c>
      <c r="C38" s="42" t="str">
        <f>IF(CEILING(Table24[[#This Row],[Room Size]] * 0.8, 1) &lt; 8, "8-" &amp; A38, CEILING(Table24[[#This Row],[Room Size]] * 0.8, 1) &amp; "-" &amp; Table24[[#This Row],[Room Size]])</f>
        <v>68-85</v>
      </c>
      <c r="D38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38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3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8" s="42" t="str">
        <f>_xlfn.TEXTJOIN("; ",TRUE,Table24[[#This Row],[Flat Floored]:[TEAL]])</f>
        <v>1 x LT</v>
      </c>
    </row>
    <row r="39" spans="1:7" x14ac:dyDescent="0.25">
      <c r="A39" s="42">
        <v>90</v>
      </c>
      <c r="B39" s="42">
        <f>COUNTIFS(Matrix[Size],Table24[[#This Row],[Room Size]],Matrix[Day],"Mon",Matrix[Semester],"Semester 1")</f>
        <v>1</v>
      </c>
      <c r="C39" s="42" t="str">
        <f>IF(CEILING(Table24[[#This Row],[Room Size]] * 0.8, 1) &lt; 8, "8-" &amp; A39, CEILING(Table24[[#This Row],[Room Size]] * 0.8, 1) &amp; "-" &amp; Table24[[#This Row],[Room Size]])</f>
        <v>72-90</v>
      </c>
      <c r="D39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39" s="42" t="str">
        <f>IF(SUMIFS(Matrix[LT],Matrix[Size],Table24[[#This Row],[Room Size]])=0,"",(SUMIFS(Matrix[LT],Matrix[Size],Table24[[#This Row],[Room Size]],Matrix[Day],"Mon", Matrix[Semester],"Semester 1") &amp; " x LT"))</f>
        <v/>
      </c>
      <c r="F3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39" s="42" t="str">
        <f>_xlfn.TEXTJOIN("; ",TRUE,Table24[[#This Row],[Flat Floored]:[TEAL]])</f>
        <v>1 x Flat Floored</v>
      </c>
    </row>
    <row r="40" spans="1:7" x14ac:dyDescent="0.25">
      <c r="A40" s="42">
        <v>99</v>
      </c>
      <c r="B40" s="42">
        <f>COUNTIFS(Matrix[Size],Table24[[#This Row],[Room Size]],Matrix[Day],"Mon",Matrix[Semester],"Semester 1")</f>
        <v>1</v>
      </c>
      <c r="C40" s="42" t="str">
        <f>IF(CEILING(Table24[[#This Row],[Room Size]] * 0.8, 1) &lt; 8, "8-" &amp; A40, CEILING(Table24[[#This Row],[Room Size]] * 0.8, 1) &amp; "-" &amp; Table24[[#This Row],[Room Size]])</f>
        <v>80-99</v>
      </c>
      <c r="D40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0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0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0" s="42" t="str">
        <f>_xlfn.TEXTJOIN("; ",TRUE,Table24[[#This Row],[Flat Floored]:[TEAL]])</f>
        <v>1 x LT</v>
      </c>
    </row>
    <row r="41" spans="1:7" x14ac:dyDescent="0.25">
      <c r="A41" s="42">
        <v>100</v>
      </c>
      <c r="B41" s="42">
        <f>COUNTIFS(Matrix[Size],Table24[[#This Row],[Room Size]],Matrix[Day],"Mon",Matrix[Semester],"Semester 1")</f>
        <v>6</v>
      </c>
      <c r="C41" s="42" t="str">
        <f>IF(CEILING(Table24[[#This Row],[Room Size]] * 0.8, 1) &lt; 8, "8-" &amp; A41, CEILING(Table24[[#This Row],[Room Size]] * 0.8, 1) &amp; "-" &amp; Table24[[#This Row],[Room Size]])</f>
        <v>80-100</v>
      </c>
      <c r="D41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41" s="42" t="str">
        <f>IF(SUMIFS(Matrix[LT],Matrix[Size],Table24[[#This Row],[Room Size]])=0,"",(SUMIFS(Matrix[LT],Matrix[Size],Table24[[#This Row],[Room Size]],Matrix[Day],"Mon", Matrix[Semester],"Semester 1") &amp; " x LT"))</f>
        <v>5 x LT</v>
      </c>
      <c r="F4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1" s="42" t="str">
        <f>_xlfn.TEXTJOIN("; ",TRUE,Table24[[#This Row],[Flat Floored]:[TEAL]])</f>
        <v>1 x Flat Floored; 5 x LT</v>
      </c>
    </row>
    <row r="42" spans="1:7" x14ac:dyDescent="0.25">
      <c r="A42" s="42">
        <v>102</v>
      </c>
      <c r="B42" s="42">
        <f>COUNTIFS(Matrix[Size],Table24[[#This Row],[Room Size]],Matrix[Day],"Mon",Matrix[Semester],"Semester 1")</f>
        <v>2</v>
      </c>
      <c r="C42" s="42" t="str">
        <f>IF(CEILING(Table24[[#This Row],[Room Size]] * 0.8, 1) &lt; 8, "8-" &amp; A42, CEILING(Table24[[#This Row],[Room Size]] * 0.8, 1) &amp; "-" &amp; Table24[[#This Row],[Room Size]])</f>
        <v>82-102</v>
      </c>
      <c r="D42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2" s="42" t="str">
        <f>IF(SUMIFS(Matrix[LT],Matrix[Size],Table24[[#This Row],[Room Size]])=0,"",(SUMIFS(Matrix[LT],Matrix[Size],Table24[[#This Row],[Room Size]],Matrix[Day],"Mon", Matrix[Semester],"Semester 1") &amp; " x LT"))</f>
        <v/>
      </c>
      <c r="F42" s="42" t="str">
        <f>IF(SUMIFS(Matrix[TEAL],Matrix[Size],Table24[[#This Row],[Room Size]])=0,"",(SUMIFS(Matrix[TEAL],Matrix[Size],Table24[[#This Row],[Room Size]],Matrix[Day],"Mon", Matrix[Semester],"Semester 1") &amp; " x TEAL"))</f>
        <v>2 x TEAL</v>
      </c>
      <c r="G42" s="42" t="str">
        <f>_xlfn.TEXTJOIN("; ",TRUE,Table24[[#This Row],[Flat Floored]:[TEAL]])</f>
        <v>2 x TEAL</v>
      </c>
    </row>
    <row r="43" spans="1:7" x14ac:dyDescent="0.25">
      <c r="A43" s="42">
        <v>114</v>
      </c>
      <c r="B43" s="42">
        <f>COUNTIFS(Matrix[Size],Table24[[#This Row],[Room Size]],Matrix[Day],"Mon",Matrix[Semester],"Semester 1")</f>
        <v>2</v>
      </c>
      <c r="C43" s="42" t="str">
        <f>IF(CEILING(Table24[[#This Row],[Room Size]] * 0.8, 1) &lt; 8, "8-" &amp; A43, CEILING(Table24[[#This Row],[Room Size]] * 0.8, 1) &amp; "-" &amp; Table24[[#This Row],[Room Size]])</f>
        <v>92-114</v>
      </c>
      <c r="D43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43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3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3" s="42" t="str">
        <f>_xlfn.TEXTJOIN("; ",TRUE,Table24[[#This Row],[Flat Floored]:[TEAL]])</f>
        <v>1 x Flat Floored; 1 x LT</v>
      </c>
    </row>
    <row r="44" spans="1:7" x14ac:dyDescent="0.25">
      <c r="A44" s="42">
        <v>120</v>
      </c>
      <c r="B44" s="42">
        <f>COUNTIFS(Matrix[Size],Table24[[#This Row],[Room Size]],Matrix[Day],"Mon",Matrix[Semester],"Semester 1")</f>
        <v>1</v>
      </c>
      <c r="C44" s="42" t="str">
        <f>IF(CEILING(Table24[[#This Row],[Room Size]] * 0.8, 1) &lt; 8, "8-" &amp; A44, CEILING(Table24[[#This Row],[Room Size]] * 0.8, 1) &amp; "-" &amp; Table24[[#This Row],[Room Size]])</f>
        <v>96-120</v>
      </c>
      <c r="D44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44" s="42" t="str">
        <f>IF(SUMIFS(Matrix[LT],Matrix[Size],Table24[[#This Row],[Room Size]])=0,"",(SUMIFS(Matrix[LT],Matrix[Size],Table24[[#This Row],[Room Size]],Matrix[Day],"Mon", Matrix[Semester],"Semester 1") &amp; " x LT"))</f>
        <v/>
      </c>
      <c r="F44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4" s="42" t="str">
        <f>_xlfn.TEXTJOIN("; ",TRUE,Table24[[#This Row],[Flat Floored]:[TEAL]])</f>
        <v>1 x Flat Floored</v>
      </c>
    </row>
    <row r="45" spans="1:7" x14ac:dyDescent="0.25">
      <c r="A45" s="42">
        <v>126</v>
      </c>
      <c r="B45" s="42">
        <f>COUNTIFS(Matrix[Size],Table24[[#This Row],[Room Size]],Matrix[Day],"Mon",Matrix[Semester],"Semester 1")</f>
        <v>1</v>
      </c>
      <c r="C45" s="42" t="str">
        <f>IF(CEILING(Table24[[#This Row],[Room Size]] * 0.8, 1) &lt; 8, "8-" &amp; A45, CEILING(Table24[[#This Row],[Room Size]] * 0.8, 1) &amp; "-" &amp; Table24[[#This Row],[Room Size]])</f>
        <v>101-126</v>
      </c>
      <c r="D45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5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5" s="42" t="str">
        <f>_xlfn.TEXTJOIN("; ",TRUE,Table24[[#This Row],[Flat Floored]:[TEAL]])</f>
        <v>1 x LT</v>
      </c>
    </row>
    <row r="46" spans="1:7" x14ac:dyDescent="0.25">
      <c r="A46" s="42">
        <v>132</v>
      </c>
      <c r="B46" s="42">
        <f>COUNTIFS(Matrix[Size],Table24[[#This Row],[Room Size]],Matrix[Day],"Mon",Matrix[Semester],"Semester 1")</f>
        <v>1</v>
      </c>
      <c r="C46" s="42" t="str">
        <f>IF(CEILING(Table24[[#This Row],[Room Size]] * 0.8, 1) &lt; 8, "8-" &amp; A46, CEILING(Table24[[#This Row],[Room Size]] * 0.8, 1) &amp; "-" &amp; Table24[[#This Row],[Room Size]])</f>
        <v>106-132</v>
      </c>
      <c r="D46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6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6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6" s="42" t="str">
        <f>_xlfn.TEXTJOIN("; ",TRUE,Table24[[#This Row],[Flat Floored]:[TEAL]])</f>
        <v>1 x LT</v>
      </c>
    </row>
    <row r="47" spans="1:7" x14ac:dyDescent="0.25">
      <c r="A47" s="42">
        <v>136</v>
      </c>
      <c r="B47" s="42">
        <f>COUNTIFS(Matrix[Size],Table24[[#This Row],[Room Size]],Matrix[Day],"Mon",Matrix[Semester],"Semester 1")</f>
        <v>1</v>
      </c>
      <c r="C47" s="42" t="str">
        <f>IF(CEILING(Table24[[#This Row],[Room Size]] * 0.8, 1) &lt; 8, "8-" &amp; A47, CEILING(Table24[[#This Row],[Room Size]] * 0.8, 1) &amp; "-" &amp; Table24[[#This Row],[Room Size]])</f>
        <v>109-136</v>
      </c>
      <c r="D47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7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7" s="42" t="str">
        <f>_xlfn.TEXTJOIN("; ",TRUE,Table24[[#This Row],[Flat Floored]:[TEAL]])</f>
        <v>1 x LT</v>
      </c>
    </row>
    <row r="48" spans="1:7" x14ac:dyDescent="0.25">
      <c r="A48" s="42">
        <v>140</v>
      </c>
      <c r="B48" s="42">
        <f>COUNTIFS(Matrix[Size],Table24[[#This Row],[Room Size]],Matrix[Day],"Mon",Matrix[Semester],"Semester 1")</f>
        <v>1</v>
      </c>
      <c r="C48" s="42" t="str">
        <f>IF(CEILING(Table24[[#This Row],[Room Size]] * 0.8, 1) &lt; 8, "8-" &amp; A48, CEILING(Table24[[#This Row],[Room Size]] * 0.8, 1) &amp; "-" &amp; Table24[[#This Row],[Room Size]])</f>
        <v>112-140</v>
      </c>
      <c r="D48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8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8" s="42" t="str">
        <f>_xlfn.TEXTJOIN("; ",TRUE,Table24[[#This Row],[Flat Floored]:[TEAL]])</f>
        <v>1 x LT</v>
      </c>
    </row>
    <row r="49" spans="1:7" x14ac:dyDescent="0.25">
      <c r="A49" s="42">
        <v>150</v>
      </c>
      <c r="B49" s="42">
        <f>COUNTIFS(Matrix[Size],Table24[[#This Row],[Room Size]],Matrix[Day],"Mon",Matrix[Semester],"Semester 1")</f>
        <v>1</v>
      </c>
      <c r="C49" s="42" t="str">
        <f>IF(CEILING(Table24[[#This Row],[Room Size]] * 0.8, 1) &lt; 8, "8-" &amp; A49, CEILING(Table24[[#This Row],[Room Size]] * 0.8, 1) &amp; "-" &amp; Table24[[#This Row],[Room Size]])</f>
        <v>120-150</v>
      </c>
      <c r="D49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49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4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49" s="42" t="str">
        <f>_xlfn.TEXTJOIN("; ",TRUE,Table24[[#This Row],[Flat Floored]:[TEAL]])</f>
        <v>1 x LT</v>
      </c>
    </row>
    <row r="50" spans="1:7" x14ac:dyDescent="0.25">
      <c r="A50" s="42">
        <v>154</v>
      </c>
      <c r="B50" s="42">
        <f>COUNTIFS(Matrix[Size],Table24[[#This Row],[Room Size]],Matrix[Day],"Mon",Matrix[Semester],"Semester 1")</f>
        <v>3</v>
      </c>
      <c r="C50" s="42" t="str">
        <f>IF(CEILING(Table24[[#This Row],[Room Size]] * 0.8, 1) &lt; 8, "8-" &amp; A50, CEILING(Table24[[#This Row],[Room Size]] * 0.8, 1) &amp; "-" &amp; Table24[[#This Row],[Room Size]])</f>
        <v>124-154</v>
      </c>
      <c r="D50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0" s="42" t="str">
        <f>IF(SUMIFS(Matrix[LT],Matrix[Size],Table24[[#This Row],[Room Size]])=0,"",(SUMIFS(Matrix[LT],Matrix[Size],Table24[[#This Row],[Room Size]],Matrix[Day],"Mon", Matrix[Semester],"Semester 1") &amp; " x LT"))</f>
        <v>3 x LT</v>
      </c>
      <c r="F50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0" s="42" t="str">
        <f>_xlfn.TEXTJOIN("; ",TRUE,Table24[[#This Row],[Flat Floored]:[TEAL]])</f>
        <v>3 x LT</v>
      </c>
    </row>
    <row r="51" spans="1:7" x14ac:dyDescent="0.25">
      <c r="A51" s="42">
        <v>162</v>
      </c>
      <c r="B51" s="42">
        <f>COUNTIFS(Matrix[Size],Table24[[#This Row],[Room Size]],Matrix[Day],"Mon",Matrix[Semester],"Semester 1")</f>
        <v>1</v>
      </c>
      <c r="C51" s="42" t="str">
        <f>IF(CEILING(Table24[[#This Row],[Room Size]] * 0.8, 1) &lt; 8, "8-" &amp; A51, CEILING(Table24[[#This Row],[Room Size]] * 0.8, 1) &amp; "-" &amp; Table24[[#This Row],[Room Size]])</f>
        <v>130-162</v>
      </c>
      <c r="D51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51" s="42" t="str">
        <f>IF(SUMIFS(Matrix[LT],Matrix[Size],Table24[[#This Row],[Room Size]])=0,"",(SUMIFS(Matrix[LT],Matrix[Size],Table24[[#This Row],[Room Size]],Matrix[Day],"Mon", Matrix[Semester],"Semester 1") &amp; " x LT"))</f>
        <v/>
      </c>
      <c r="F5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1" s="42" t="str">
        <f>_xlfn.TEXTJOIN("; ",TRUE,Table24[[#This Row],[Flat Floored]:[TEAL]])</f>
        <v>1 x Flat Floored</v>
      </c>
    </row>
    <row r="52" spans="1:7" x14ac:dyDescent="0.25">
      <c r="A52" s="42">
        <v>166</v>
      </c>
      <c r="B52" s="42">
        <f>COUNTIFS(Matrix[Size],Table24[[#This Row],[Room Size]],Matrix[Day],"Mon",Matrix[Semester],"Semester 1")</f>
        <v>2</v>
      </c>
      <c r="C52" s="42" t="str">
        <f>IF(CEILING(Table24[[#This Row],[Room Size]] * 0.8, 1) &lt; 8, "8-" &amp; A52, CEILING(Table24[[#This Row],[Room Size]] * 0.8, 1) &amp; "-" &amp; Table24[[#This Row],[Room Size]])</f>
        <v>133-166</v>
      </c>
      <c r="D52" s="42" t="str">
        <f>IF(SUMIFS(Matrix[Flat],Matrix[Size],Table24[[#This Row],[Room Size]])=0,"",(SUMIFS(Matrix[Flat],Matrix[Size],Table24[[#This Row],[Room Size]],Matrix[Day],"Mon", Matrix[Semester],"Semester 1") &amp; " x Flat Floored"))</f>
        <v>2 x Flat Floored</v>
      </c>
      <c r="E52" s="42" t="str">
        <f>IF(SUMIFS(Matrix[LT],Matrix[Size],Table24[[#This Row],[Room Size]])=0,"",(SUMIFS(Matrix[LT],Matrix[Size],Table24[[#This Row],[Room Size]],Matrix[Day],"Mon", Matrix[Semester],"Semester 1") &amp; " x LT"))</f>
        <v/>
      </c>
      <c r="F5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2" s="42" t="str">
        <f>_xlfn.TEXTJOIN("; ",TRUE,Table24[[#This Row],[Flat Floored]:[TEAL]])</f>
        <v>2 x Flat Floored</v>
      </c>
    </row>
    <row r="53" spans="1:7" x14ac:dyDescent="0.25">
      <c r="A53" s="42">
        <v>180</v>
      </c>
      <c r="B53" s="42">
        <f>COUNTIFS(Matrix[Size],Table24[[#This Row],[Room Size]],Matrix[Day],"Mon",Matrix[Semester],"Semester 1")</f>
        <v>1</v>
      </c>
      <c r="C53" s="42" t="str">
        <f>IF(CEILING(Table24[[#This Row],[Room Size]] * 0.8, 1) &lt; 8, "8-" &amp; A53, CEILING(Table24[[#This Row],[Room Size]] * 0.8, 1) &amp; "-" &amp; Table24[[#This Row],[Room Size]])</f>
        <v>144-180</v>
      </c>
      <c r="D53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3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53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3" s="42" t="str">
        <f>_xlfn.TEXTJOIN("; ",TRUE,Table24[[#This Row],[Flat Floored]:[TEAL]])</f>
        <v>1 x LT</v>
      </c>
    </row>
    <row r="54" spans="1:7" x14ac:dyDescent="0.25">
      <c r="A54" s="42">
        <v>197</v>
      </c>
      <c r="B54" s="42">
        <f>COUNTIFS(Matrix[Size],Table24[[#This Row],[Room Size]],Matrix[Day],"Mon",Matrix[Semester],"Semester 1")</f>
        <v>1</v>
      </c>
      <c r="C54" s="42" t="str">
        <f>IF(CEILING(Table24[[#This Row],[Room Size]] * 0.8, 1) &lt; 8, "8-" &amp; A54, CEILING(Table24[[#This Row],[Room Size]] * 0.8, 1) &amp; "-" &amp; Table24[[#This Row],[Room Size]])</f>
        <v>158-197</v>
      </c>
      <c r="D54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4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54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4" s="42" t="str">
        <f>_xlfn.TEXTJOIN("; ",TRUE,Table24[[#This Row],[Flat Floored]:[TEAL]])</f>
        <v>1 x LT</v>
      </c>
    </row>
    <row r="55" spans="1:7" x14ac:dyDescent="0.25">
      <c r="A55" s="42">
        <v>203</v>
      </c>
      <c r="B55" s="42">
        <f>COUNTIFS(Matrix[Size],Table24[[#This Row],[Room Size]],Matrix[Day],"Mon",Matrix[Semester],"Semester 1")</f>
        <v>2</v>
      </c>
      <c r="C55" s="42" t="str">
        <f>IF(CEILING(Table24[[#This Row],[Room Size]] * 0.8, 1) &lt; 8, "8-" &amp; A55, CEILING(Table24[[#This Row],[Room Size]] * 0.8, 1) &amp; "-" &amp; Table24[[#This Row],[Room Size]])</f>
        <v>163-203</v>
      </c>
      <c r="D55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5" s="42" t="str">
        <f>IF(SUMIFS(Matrix[LT],Matrix[Size],Table24[[#This Row],[Room Size]])=0,"",(SUMIFS(Matrix[LT],Matrix[Size],Table24[[#This Row],[Room Size]],Matrix[Day],"Mon", Matrix[Semester],"Semester 1") &amp; " x LT"))</f>
        <v>2 x LT</v>
      </c>
      <c r="F55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5" s="42" t="str">
        <f>_xlfn.TEXTJOIN("; ",TRUE,Table24[[#This Row],[Flat Floored]:[TEAL]])</f>
        <v>2 x LT</v>
      </c>
    </row>
    <row r="56" spans="1:7" x14ac:dyDescent="0.25">
      <c r="A56" s="42">
        <v>211</v>
      </c>
      <c r="B56" s="42">
        <f>COUNTIFS(Matrix[Size],Table24[[#This Row],[Room Size]],Matrix[Day],"Mon",Matrix[Semester],"Semester 1")</f>
        <v>1</v>
      </c>
      <c r="C56" s="42" t="str">
        <f>IF(CEILING(Table24[[#This Row],[Room Size]] * 0.8, 1) &lt; 8, "8-" &amp; A56, CEILING(Table24[[#This Row],[Room Size]] * 0.8, 1) &amp; "-" &amp; Table24[[#This Row],[Room Size]])</f>
        <v>169-211</v>
      </c>
      <c r="D56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6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56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6" s="42" t="str">
        <f>_xlfn.TEXTJOIN("; ",TRUE,Table24[[#This Row],[Flat Floored]:[TEAL]])</f>
        <v>1 x LT</v>
      </c>
    </row>
    <row r="57" spans="1:7" x14ac:dyDescent="0.25">
      <c r="A57" s="42">
        <v>217</v>
      </c>
      <c r="B57" s="42">
        <f>COUNTIFS(Matrix[Size],Table24[[#This Row],[Room Size]],Matrix[Day],"Mon",Matrix[Semester],"Semester 1")</f>
        <v>1</v>
      </c>
      <c r="C57" s="42" t="str">
        <f>IF(CEILING(Table24[[#This Row],[Room Size]] * 0.8, 1) &lt; 8, "8-" &amp; A57, CEILING(Table24[[#This Row],[Room Size]] * 0.8, 1) &amp; "-" &amp; Table24[[#This Row],[Room Size]])</f>
        <v>174-217</v>
      </c>
      <c r="D57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7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57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7" s="42" t="str">
        <f>_xlfn.TEXTJOIN("; ",TRUE,Table24[[#This Row],[Flat Floored]:[TEAL]])</f>
        <v>1 x LT</v>
      </c>
    </row>
    <row r="58" spans="1:7" x14ac:dyDescent="0.25">
      <c r="A58" s="42">
        <v>218</v>
      </c>
      <c r="B58" s="42">
        <f>COUNTIFS(Matrix[Size],Table24[[#This Row],[Room Size]],Matrix[Day],"Mon",Matrix[Semester],"Semester 1")</f>
        <v>1</v>
      </c>
      <c r="C58" s="42" t="str">
        <f>IF(CEILING(Table24[[#This Row],[Room Size]] * 0.8, 1) &lt; 8, "8-" &amp; A58, CEILING(Table24[[#This Row],[Room Size]] * 0.8, 1) &amp; "-" &amp; Table24[[#This Row],[Room Size]])</f>
        <v>175-218</v>
      </c>
      <c r="D58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58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58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8" s="42" t="str">
        <f>_xlfn.TEXTJOIN("; ",TRUE,Table24[[#This Row],[Flat Floored]:[TEAL]])</f>
        <v>1 x LT</v>
      </c>
    </row>
    <row r="59" spans="1:7" x14ac:dyDescent="0.25">
      <c r="A59" s="42">
        <v>232</v>
      </c>
      <c r="B59" s="42">
        <f>COUNTIFS(Matrix[Size],Table24[[#This Row],[Room Size]],Matrix[Day],"Mon",Matrix[Semester],"Semester 1")</f>
        <v>1</v>
      </c>
      <c r="C59" s="42" t="str">
        <f>IF(CEILING(Table24[[#This Row],[Room Size]] * 0.8, 1) &lt; 8, "8-" &amp; A59, CEILING(Table24[[#This Row],[Room Size]] * 0.8, 1) &amp; "-" &amp; Table24[[#This Row],[Room Size]])</f>
        <v>186-232</v>
      </c>
      <c r="D59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59" s="42" t="str">
        <f>IF(SUMIFS(Matrix[LT],Matrix[Size],Table24[[#This Row],[Room Size]])=0,"",(SUMIFS(Matrix[LT],Matrix[Size],Table24[[#This Row],[Room Size]],Matrix[Day],"Mon", Matrix[Semester],"Semester 1") &amp; " x LT"))</f>
        <v/>
      </c>
      <c r="F59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59" s="42" t="str">
        <f>_xlfn.TEXTJOIN("; ",TRUE,Table24[[#This Row],[Flat Floored]:[TEAL]])</f>
        <v>1 x Flat Floored</v>
      </c>
    </row>
    <row r="60" spans="1:7" x14ac:dyDescent="0.25">
      <c r="A60" s="42">
        <v>249</v>
      </c>
      <c r="B60" s="42">
        <f>COUNTIFS(Matrix[Size],Table24[[#This Row],[Room Size]],Matrix[Day],"Mon",Matrix[Semester],"Semester 1")</f>
        <v>1</v>
      </c>
      <c r="C60" s="42" t="str">
        <f>IF(CEILING(Table24[[#This Row],[Room Size]] * 0.8, 1) &lt; 8, "8-" &amp; A60, CEILING(Table24[[#This Row],[Room Size]] * 0.8, 1) &amp; "-" &amp; Table24[[#This Row],[Room Size]])</f>
        <v>200-249</v>
      </c>
      <c r="D60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60" s="42" t="str">
        <f>IF(SUMIFS(Matrix[LT],Matrix[Size],Table24[[#This Row],[Room Size]])=0,"",(SUMIFS(Matrix[LT],Matrix[Size],Table24[[#This Row],[Room Size]],Matrix[Day],"Mon", Matrix[Semester],"Semester 1") &amp; " x LT"))</f>
        <v>1 x LT</v>
      </c>
      <c r="F60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60" s="42" t="str">
        <f>_xlfn.TEXTJOIN("; ",TRUE,Table24[[#This Row],[Flat Floored]:[TEAL]])</f>
        <v>1 x LT</v>
      </c>
    </row>
    <row r="61" spans="1:7" x14ac:dyDescent="0.25">
      <c r="A61" s="42">
        <v>282</v>
      </c>
      <c r="B61" s="42">
        <f>COUNTIFS(Matrix[Size],Table24[[#This Row],[Room Size]],Matrix[Day],"Mon",Matrix[Semester],"Semester 1")</f>
        <v>1</v>
      </c>
      <c r="C61" s="42" t="str">
        <f>IF(CEILING(Table24[[#This Row],[Room Size]] * 0.8, 1) &lt; 8, "8-" &amp; A61, CEILING(Table24[[#This Row],[Room Size]] * 0.8, 1) &amp; "-" &amp; Table24[[#This Row],[Room Size]])</f>
        <v>226-282</v>
      </c>
      <c r="D61" s="42" t="str">
        <f>IF(SUMIFS(Matrix[Flat],Matrix[Size],Table24[[#This Row],[Room Size]])=0,"",(SUMIFS(Matrix[Flat],Matrix[Size],Table24[[#This Row],[Room Size]],Matrix[Day],"Mon", Matrix[Semester],"Semester 1") &amp; " x Flat Floored"))</f>
        <v>1 x Flat Floored</v>
      </c>
      <c r="E61" s="42" t="str">
        <f>IF(SUMIFS(Matrix[LT],Matrix[Size],Table24[[#This Row],[Room Size]])=0,"",(SUMIFS(Matrix[LT],Matrix[Size],Table24[[#This Row],[Room Size]],Matrix[Day],"Mon", Matrix[Semester],"Semester 1") &amp; " x LT"))</f>
        <v/>
      </c>
      <c r="F61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61" s="42" t="str">
        <f>_xlfn.TEXTJOIN("; ",TRUE,Table24[[#This Row],[Flat Floored]:[TEAL]])</f>
        <v>1 x Flat Floored</v>
      </c>
    </row>
    <row r="62" spans="1:7" x14ac:dyDescent="0.25">
      <c r="A62" s="42">
        <v>300</v>
      </c>
      <c r="B62" s="42">
        <f>COUNTIFS(Matrix[Size],Table24[[#This Row],[Room Size]],Matrix[Day],"Mon",Matrix[Semester],"Semester 1")</f>
        <v>3</v>
      </c>
      <c r="C62" s="42" t="str">
        <f>IF(CEILING(Table24[[#This Row],[Room Size]] * 0.8, 1) &lt; 8, "8-" &amp; A62, CEILING(Table24[[#This Row],[Room Size]] * 0.8, 1) &amp; "-" &amp; Table24[[#This Row],[Room Size]])</f>
        <v>240-300</v>
      </c>
      <c r="D62" s="42" t="str">
        <f>IF(SUMIFS(Matrix[Flat],Matrix[Size],Table24[[#This Row],[Room Size]])=0,"",(SUMIFS(Matrix[Flat],Matrix[Size],Table24[[#This Row],[Room Size]],Matrix[Day],"Mon", Matrix[Semester],"Semester 1") &amp; " x Flat Floored"))</f>
        <v/>
      </c>
      <c r="E62" s="42" t="str">
        <f>IF(SUMIFS(Matrix[LT],Matrix[Size],Table24[[#This Row],[Room Size]])=0,"",(SUMIFS(Matrix[LT],Matrix[Size],Table24[[#This Row],[Room Size]],Matrix[Day],"Mon", Matrix[Semester],"Semester 1") &amp; " x LT"))</f>
        <v>3 x LT</v>
      </c>
      <c r="F62" s="42" t="str">
        <f>IF(SUMIFS(Matrix[TEAL],Matrix[Size],Table24[[#This Row],[Room Size]])=0,"",(SUMIFS(Matrix[TEAL],Matrix[Size],Table24[[#This Row],[Room Size]],Matrix[Day],"Mon", Matrix[Semester],"Semester 1") &amp; " x TEAL"))</f>
        <v/>
      </c>
      <c r="G62" s="42" t="str">
        <f>_xlfn.TEXTJOIN("; ",TRUE,Table24[[#This Row],[Flat Floored]:[TEAL]])</f>
        <v>3 x LT</v>
      </c>
    </row>
  </sheetData>
  <sheetProtection algorithmName="SHA-512" hashValue="PT19QsTqhJafApwDX5Bf3W2ZmIOzwIVaaYTLKqcdOl+kokzmY+SKucWBZeQbTIXG4lyoMV/VEgr2TnziWzfmdg==" saltValue="7h5GQ5hchqP2pzdGv2nmFA==" spinCount="100000" sheet="1" objects="1" scenarios="1" selectLockedCells="1" autoFilter="0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6BD9-238A-4E9F-BBE1-04B52E0F7D54}">
  <sheetPr codeName="Sheet2"/>
  <dimension ref="A1:P2001"/>
  <sheetViews>
    <sheetView topLeftCell="A1965" workbookViewId="0">
      <selection activeCell="D2" sqref="D2:D2001"/>
    </sheetView>
  </sheetViews>
  <sheetFormatPr defaultRowHeight="15" x14ac:dyDescent="0.25"/>
  <cols>
    <col min="2" max="2" width="11.5703125" customWidth="1"/>
    <col min="3" max="3" width="34.140625" bestFit="1" customWidth="1"/>
  </cols>
  <sheetData>
    <row r="1" spans="1:16" x14ac:dyDescent="0.25">
      <c r="A1" t="s">
        <v>21</v>
      </c>
      <c r="B1" t="s">
        <v>22</v>
      </c>
      <c r="C1" t="s">
        <v>23</v>
      </c>
      <c r="D1" t="s">
        <v>24</v>
      </c>
      <c r="E1" t="s">
        <v>162</v>
      </c>
      <c r="F1" t="s">
        <v>163</v>
      </c>
      <c r="G1" t="s">
        <v>164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</row>
    <row r="2" spans="1:16" x14ac:dyDescent="0.25">
      <c r="A2" s="5" t="s">
        <v>10</v>
      </c>
      <c r="B2" t="s">
        <v>167</v>
      </c>
      <c r="C2" t="s">
        <v>25</v>
      </c>
      <c r="D2">
        <v>60</v>
      </c>
      <c r="E2">
        <v>1</v>
      </c>
      <c r="N2">
        <v>1</v>
      </c>
      <c r="O2">
        <v>1</v>
      </c>
      <c r="P2">
        <v>1</v>
      </c>
    </row>
    <row r="3" spans="1:16" x14ac:dyDescent="0.25">
      <c r="A3" t="s">
        <v>10</v>
      </c>
      <c r="B3" t="s">
        <v>167</v>
      </c>
      <c r="C3" t="s">
        <v>26</v>
      </c>
      <c r="D3">
        <v>30</v>
      </c>
      <c r="E3">
        <v>1</v>
      </c>
      <c r="J3">
        <v>1</v>
      </c>
      <c r="K3">
        <v>1</v>
      </c>
      <c r="O3">
        <v>1</v>
      </c>
      <c r="P3">
        <v>1</v>
      </c>
    </row>
    <row r="4" spans="1:16" x14ac:dyDescent="0.25">
      <c r="A4" t="s">
        <v>10</v>
      </c>
      <c r="B4" t="s">
        <v>167</v>
      </c>
      <c r="C4" t="s">
        <v>27</v>
      </c>
      <c r="D4">
        <v>12</v>
      </c>
      <c r="E4">
        <v>1</v>
      </c>
      <c r="H4">
        <v>1</v>
      </c>
      <c r="P4">
        <v>1</v>
      </c>
    </row>
    <row r="5" spans="1:16" x14ac:dyDescent="0.25">
      <c r="A5" t="s">
        <v>10</v>
      </c>
      <c r="B5" t="s">
        <v>167</v>
      </c>
      <c r="C5" t="s">
        <v>28</v>
      </c>
      <c r="D5">
        <v>16</v>
      </c>
      <c r="E5">
        <v>1</v>
      </c>
      <c r="P5">
        <v>1</v>
      </c>
    </row>
    <row r="6" spans="1:16" x14ac:dyDescent="0.25">
      <c r="A6" t="s">
        <v>10</v>
      </c>
      <c r="B6" t="s">
        <v>167</v>
      </c>
      <c r="C6" t="s">
        <v>29</v>
      </c>
      <c r="D6">
        <v>16</v>
      </c>
      <c r="E6">
        <v>1</v>
      </c>
      <c r="H6">
        <v>1</v>
      </c>
      <c r="J6">
        <v>1</v>
      </c>
      <c r="P6">
        <v>1</v>
      </c>
    </row>
    <row r="7" spans="1:16" x14ac:dyDescent="0.25">
      <c r="A7" t="s">
        <v>10</v>
      </c>
      <c r="B7" t="s">
        <v>167</v>
      </c>
      <c r="C7" t="s">
        <v>30</v>
      </c>
      <c r="D7">
        <v>32</v>
      </c>
      <c r="E7">
        <v>1</v>
      </c>
      <c r="H7">
        <v>1</v>
      </c>
      <c r="I7">
        <v>1</v>
      </c>
      <c r="M7">
        <v>1</v>
      </c>
      <c r="N7">
        <v>1</v>
      </c>
      <c r="O7">
        <v>1</v>
      </c>
      <c r="P7">
        <v>1</v>
      </c>
    </row>
    <row r="8" spans="1:16" x14ac:dyDescent="0.25">
      <c r="A8" t="s">
        <v>10</v>
      </c>
      <c r="B8" t="s">
        <v>167</v>
      </c>
      <c r="C8" t="s">
        <v>31</v>
      </c>
      <c r="D8">
        <v>12</v>
      </c>
      <c r="E8">
        <v>1</v>
      </c>
      <c r="H8">
        <v>1</v>
      </c>
      <c r="K8">
        <v>1</v>
      </c>
      <c r="P8">
        <v>1</v>
      </c>
    </row>
    <row r="9" spans="1:16" x14ac:dyDescent="0.25">
      <c r="A9" t="s">
        <v>10</v>
      </c>
      <c r="B9" t="s">
        <v>167</v>
      </c>
      <c r="C9" t="s">
        <v>32</v>
      </c>
      <c r="D9">
        <v>20</v>
      </c>
      <c r="E9">
        <v>1</v>
      </c>
      <c r="I9">
        <v>1</v>
      </c>
      <c r="J9">
        <v>1</v>
      </c>
      <c r="K9">
        <v>1</v>
      </c>
      <c r="M9">
        <v>1</v>
      </c>
      <c r="P9">
        <v>1</v>
      </c>
    </row>
    <row r="10" spans="1:16" x14ac:dyDescent="0.25">
      <c r="A10" t="s">
        <v>10</v>
      </c>
      <c r="B10" t="s">
        <v>167</v>
      </c>
      <c r="C10" t="s">
        <v>33</v>
      </c>
      <c r="D10">
        <v>18</v>
      </c>
      <c r="E10">
        <v>1</v>
      </c>
      <c r="M10">
        <v>1</v>
      </c>
      <c r="P10">
        <v>1</v>
      </c>
    </row>
    <row r="11" spans="1:16" x14ac:dyDescent="0.25">
      <c r="A11" t="s">
        <v>10</v>
      </c>
      <c r="B11" t="s">
        <v>167</v>
      </c>
      <c r="C11" t="s">
        <v>169</v>
      </c>
      <c r="D11">
        <v>12</v>
      </c>
      <c r="E11">
        <v>1</v>
      </c>
      <c r="H11">
        <v>1</v>
      </c>
      <c r="O11">
        <v>1</v>
      </c>
    </row>
    <row r="12" spans="1:16" x14ac:dyDescent="0.25">
      <c r="A12" t="s">
        <v>10</v>
      </c>
      <c r="B12" t="s">
        <v>167</v>
      </c>
      <c r="C12" t="s">
        <v>170</v>
      </c>
      <c r="D12">
        <v>12</v>
      </c>
      <c r="E12">
        <v>1</v>
      </c>
      <c r="H12">
        <v>1</v>
      </c>
      <c r="J12">
        <v>1</v>
      </c>
      <c r="L12">
        <v>1</v>
      </c>
      <c r="M12">
        <v>1</v>
      </c>
      <c r="O12">
        <v>1</v>
      </c>
    </row>
    <row r="13" spans="1:16" x14ac:dyDescent="0.25">
      <c r="A13" t="s">
        <v>10</v>
      </c>
      <c r="B13" t="s">
        <v>167</v>
      </c>
      <c r="C13" t="s">
        <v>171</v>
      </c>
      <c r="D13">
        <v>12</v>
      </c>
      <c r="E13">
        <v>1</v>
      </c>
      <c r="H13">
        <v>1</v>
      </c>
      <c r="N13">
        <v>1</v>
      </c>
      <c r="O13">
        <v>1</v>
      </c>
    </row>
    <row r="14" spans="1:16" x14ac:dyDescent="0.25">
      <c r="A14" t="s">
        <v>10</v>
      </c>
      <c r="B14" t="s">
        <v>167</v>
      </c>
      <c r="C14" t="s">
        <v>172</v>
      </c>
      <c r="D14">
        <v>12</v>
      </c>
      <c r="E14">
        <v>1</v>
      </c>
      <c r="H14">
        <v>1</v>
      </c>
      <c r="L14">
        <v>1</v>
      </c>
    </row>
    <row r="15" spans="1:16" x14ac:dyDescent="0.25">
      <c r="A15" t="s">
        <v>10</v>
      </c>
      <c r="B15" t="s">
        <v>167</v>
      </c>
      <c r="C15" t="s">
        <v>173</v>
      </c>
      <c r="D15">
        <v>211</v>
      </c>
      <c r="F15">
        <v>1</v>
      </c>
      <c r="L15">
        <v>1</v>
      </c>
      <c r="P15">
        <v>1</v>
      </c>
    </row>
    <row r="16" spans="1:16" x14ac:dyDescent="0.25">
      <c r="A16" t="s">
        <v>10</v>
      </c>
      <c r="B16" t="s">
        <v>167</v>
      </c>
      <c r="C16" t="s">
        <v>174</v>
      </c>
      <c r="D16">
        <v>12</v>
      </c>
      <c r="E16">
        <v>1</v>
      </c>
      <c r="H16">
        <v>1</v>
      </c>
      <c r="K16">
        <v>1</v>
      </c>
      <c r="L16">
        <v>1</v>
      </c>
    </row>
    <row r="17" spans="1:16" x14ac:dyDescent="0.25">
      <c r="A17" t="s">
        <v>10</v>
      </c>
      <c r="B17" t="s">
        <v>167</v>
      </c>
      <c r="C17" t="s">
        <v>175</v>
      </c>
      <c r="D17">
        <v>12</v>
      </c>
      <c r="E17">
        <v>1</v>
      </c>
      <c r="H17">
        <v>1</v>
      </c>
      <c r="I17">
        <v>1</v>
      </c>
      <c r="J17">
        <v>1</v>
      </c>
      <c r="K17">
        <v>1</v>
      </c>
      <c r="N17">
        <v>1</v>
      </c>
      <c r="O17">
        <v>1</v>
      </c>
      <c r="P17">
        <v>1</v>
      </c>
    </row>
    <row r="18" spans="1:16" x14ac:dyDescent="0.25">
      <c r="A18" t="s">
        <v>10</v>
      </c>
      <c r="B18" t="s">
        <v>167</v>
      </c>
      <c r="C18" t="s">
        <v>176</v>
      </c>
      <c r="D18">
        <v>24</v>
      </c>
      <c r="E18">
        <v>1</v>
      </c>
      <c r="H18">
        <v>1</v>
      </c>
      <c r="K18">
        <v>1</v>
      </c>
    </row>
    <row r="19" spans="1:16" x14ac:dyDescent="0.25">
      <c r="A19" t="s">
        <v>10</v>
      </c>
      <c r="B19" t="s">
        <v>167</v>
      </c>
      <c r="C19" t="s">
        <v>177</v>
      </c>
      <c r="D19">
        <v>24</v>
      </c>
      <c r="E19">
        <v>1</v>
      </c>
      <c r="H19">
        <v>1</v>
      </c>
      <c r="L19">
        <v>1</v>
      </c>
    </row>
    <row r="20" spans="1:16" x14ac:dyDescent="0.25">
      <c r="A20" t="s">
        <v>10</v>
      </c>
      <c r="B20" t="s">
        <v>167</v>
      </c>
      <c r="C20" t="s">
        <v>178</v>
      </c>
      <c r="D20">
        <v>20</v>
      </c>
      <c r="E20">
        <v>1</v>
      </c>
      <c r="M20">
        <v>1</v>
      </c>
    </row>
    <row r="21" spans="1:16" x14ac:dyDescent="0.25">
      <c r="A21" t="s">
        <v>10</v>
      </c>
      <c r="B21" t="s">
        <v>167</v>
      </c>
      <c r="C21" t="s">
        <v>179</v>
      </c>
      <c r="D21">
        <v>24</v>
      </c>
      <c r="E21">
        <v>1</v>
      </c>
      <c r="K21">
        <v>1</v>
      </c>
      <c r="O21">
        <v>1</v>
      </c>
    </row>
    <row r="22" spans="1:16" x14ac:dyDescent="0.25">
      <c r="A22" t="s">
        <v>10</v>
      </c>
      <c r="B22" t="s">
        <v>167</v>
      </c>
      <c r="C22" t="s">
        <v>180</v>
      </c>
      <c r="D22">
        <v>99</v>
      </c>
      <c r="F22">
        <v>1</v>
      </c>
      <c r="H22">
        <v>1</v>
      </c>
      <c r="N22">
        <v>1</v>
      </c>
      <c r="O22">
        <v>1</v>
      </c>
      <c r="P22">
        <v>1</v>
      </c>
    </row>
    <row r="23" spans="1:16" x14ac:dyDescent="0.25">
      <c r="A23" t="s">
        <v>10</v>
      </c>
      <c r="B23" t="s">
        <v>167</v>
      </c>
      <c r="C23" t="s">
        <v>181</v>
      </c>
      <c r="D23">
        <v>12</v>
      </c>
      <c r="E23">
        <v>1</v>
      </c>
      <c r="H23">
        <v>1</v>
      </c>
      <c r="J23">
        <v>1</v>
      </c>
      <c r="K23">
        <v>1</v>
      </c>
      <c r="L23">
        <v>1</v>
      </c>
      <c r="M23">
        <v>1</v>
      </c>
    </row>
    <row r="24" spans="1:16" x14ac:dyDescent="0.25">
      <c r="A24" t="s">
        <v>10</v>
      </c>
      <c r="B24" t="s">
        <v>167</v>
      </c>
      <c r="C24" t="s">
        <v>182</v>
      </c>
      <c r="D24">
        <v>12</v>
      </c>
      <c r="E24">
        <v>1</v>
      </c>
      <c r="L24">
        <v>1</v>
      </c>
    </row>
    <row r="25" spans="1:16" x14ac:dyDescent="0.25">
      <c r="A25" t="s">
        <v>10</v>
      </c>
      <c r="B25" t="s">
        <v>167</v>
      </c>
      <c r="C25" t="s">
        <v>183</v>
      </c>
      <c r="D25">
        <v>12</v>
      </c>
      <c r="E25">
        <v>1</v>
      </c>
      <c r="L25">
        <v>1</v>
      </c>
      <c r="O25">
        <v>1</v>
      </c>
    </row>
    <row r="26" spans="1:16" x14ac:dyDescent="0.25">
      <c r="A26" t="s">
        <v>10</v>
      </c>
      <c r="B26" t="s">
        <v>167</v>
      </c>
      <c r="C26" t="s">
        <v>184</v>
      </c>
      <c r="D26">
        <v>12</v>
      </c>
      <c r="E26">
        <v>1</v>
      </c>
      <c r="H26">
        <v>1</v>
      </c>
      <c r="I26">
        <v>1</v>
      </c>
      <c r="J26">
        <v>1</v>
      </c>
      <c r="K26">
        <v>1</v>
      </c>
      <c r="N26">
        <v>1</v>
      </c>
      <c r="O26">
        <v>1</v>
      </c>
    </row>
    <row r="27" spans="1:16" x14ac:dyDescent="0.25">
      <c r="A27" t="s">
        <v>10</v>
      </c>
      <c r="B27" t="s">
        <v>167</v>
      </c>
      <c r="C27" t="s">
        <v>185</v>
      </c>
      <c r="D27">
        <v>25</v>
      </c>
      <c r="G27">
        <v>1</v>
      </c>
      <c r="P27">
        <v>1</v>
      </c>
    </row>
    <row r="28" spans="1:16" x14ac:dyDescent="0.25">
      <c r="A28" t="s">
        <v>10</v>
      </c>
      <c r="B28" t="s">
        <v>167</v>
      </c>
      <c r="C28" t="s">
        <v>186</v>
      </c>
      <c r="D28">
        <v>40</v>
      </c>
      <c r="E28">
        <v>1</v>
      </c>
      <c r="P28">
        <v>1</v>
      </c>
    </row>
    <row r="29" spans="1:16" x14ac:dyDescent="0.25">
      <c r="A29" t="s">
        <v>10</v>
      </c>
      <c r="B29" t="s">
        <v>167</v>
      </c>
      <c r="C29" t="s">
        <v>187</v>
      </c>
      <c r="D29">
        <v>75</v>
      </c>
      <c r="F29">
        <v>1</v>
      </c>
      <c r="P29">
        <v>1</v>
      </c>
    </row>
    <row r="30" spans="1:16" x14ac:dyDescent="0.25">
      <c r="A30" t="s">
        <v>10</v>
      </c>
      <c r="B30" t="s">
        <v>167</v>
      </c>
      <c r="C30" t="s">
        <v>34</v>
      </c>
      <c r="D30">
        <v>12</v>
      </c>
      <c r="E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</row>
    <row r="31" spans="1:16" x14ac:dyDescent="0.25">
      <c r="A31" t="s">
        <v>10</v>
      </c>
      <c r="B31" t="s">
        <v>167</v>
      </c>
      <c r="C31" t="s">
        <v>188</v>
      </c>
      <c r="D31">
        <v>55</v>
      </c>
      <c r="F31">
        <v>1</v>
      </c>
      <c r="H31">
        <v>1</v>
      </c>
      <c r="P31">
        <v>1</v>
      </c>
    </row>
    <row r="32" spans="1:16" x14ac:dyDescent="0.25">
      <c r="A32" t="s">
        <v>10</v>
      </c>
      <c r="B32" t="s">
        <v>167</v>
      </c>
      <c r="C32" t="s">
        <v>35</v>
      </c>
      <c r="D32">
        <v>38</v>
      </c>
      <c r="E32">
        <v>1</v>
      </c>
      <c r="H32">
        <v>1</v>
      </c>
      <c r="P32">
        <v>1</v>
      </c>
    </row>
    <row r="33" spans="1:16" x14ac:dyDescent="0.25">
      <c r="A33" t="s">
        <v>10</v>
      </c>
      <c r="B33" t="s">
        <v>167</v>
      </c>
      <c r="C33" t="s">
        <v>36</v>
      </c>
      <c r="D33">
        <v>18</v>
      </c>
      <c r="E33">
        <v>1</v>
      </c>
      <c r="H33">
        <v>1</v>
      </c>
      <c r="L33">
        <v>1</v>
      </c>
      <c r="M33">
        <v>1</v>
      </c>
      <c r="P33">
        <v>1</v>
      </c>
    </row>
    <row r="34" spans="1:16" x14ac:dyDescent="0.25">
      <c r="A34" t="s">
        <v>10</v>
      </c>
      <c r="B34" t="s">
        <v>167</v>
      </c>
      <c r="C34" t="s">
        <v>37</v>
      </c>
      <c r="D34">
        <v>18</v>
      </c>
      <c r="E34">
        <v>1</v>
      </c>
      <c r="H34">
        <v>1</v>
      </c>
      <c r="M34">
        <v>1</v>
      </c>
      <c r="N34">
        <v>1</v>
      </c>
      <c r="P34">
        <v>1</v>
      </c>
    </row>
    <row r="35" spans="1:16" x14ac:dyDescent="0.25">
      <c r="A35" t="s">
        <v>10</v>
      </c>
      <c r="B35" t="s">
        <v>167</v>
      </c>
      <c r="C35" t="s">
        <v>38</v>
      </c>
      <c r="D35">
        <v>16</v>
      </c>
      <c r="E35">
        <v>1</v>
      </c>
      <c r="O35">
        <v>1</v>
      </c>
      <c r="P35">
        <v>1</v>
      </c>
    </row>
    <row r="36" spans="1:16" x14ac:dyDescent="0.25">
      <c r="A36" t="s">
        <v>10</v>
      </c>
      <c r="B36" t="s">
        <v>167</v>
      </c>
      <c r="C36" t="s">
        <v>39</v>
      </c>
      <c r="D36">
        <v>18</v>
      </c>
      <c r="E36">
        <v>1</v>
      </c>
      <c r="H36">
        <v>1</v>
      </c>
      <c r="L36">
        <v>1</v>
      </c>
      <c r="P36">
        <v>1</v>
      </c>
    </row>
    <row r="37" spans="1:16" x14ac:dyDescent="0.25">
      <c r="A37" t="s">
        <v>10</v>
      </c>
      <c r="B37" t="s">
        <v>167</v>
      </c>
      <c r="C37" t="s">
        <v>40</v>
      </c>
      <c r="D37">
        <v>18</v>
      </c>
      <c r="E37">
        <v>1</v>
      </c>
      <c r="H37">
        <v>1</v>
      </c>
      <c r="J37">
        <v>1</v>
      </c>
      <c r="L37">
        <v>1</v>
      </c>
      <c r="P37">
        <v>1</v>
      </c>
    </row>
    <row r="38" spans="1:16" x14ac:dyDescent="0.25">
      <c r="A38" t="s">
        <v>10</v>
      </c>
      <c r="B38" t="s">
        <v>167</v>
      </c>
      <c r="C38" t="s">
        <v>41</v>
      </c>
      <c r="D38">
        <v>12</v>
      </c>
      <c r="E38">
        <v>1</v>
      </c>
      <c r="H38">
        <v>1</v>
      </c>
      <c r="I38">
        <v>1</v>
      </c>
      <c r="J38">
        <v>1</v>
      </c>
      <c r="N38">
        <v>1</v>
      </c>
      <c r="P38">
        <v>1</v>
      </c>
    </row>
    <row r="39" spans="1:16" x14ac:dyDescent="0.25">
      <c r="A39" t="s">
        <v>10</v>
      </c>
      <c r="B39" t="s">
        <v>167</v>
      </c>
      <c r="C39" t="s">
        <v>42</v>
      </c>
      <c r="D39">
        <v>12</v>
      </c>
      <c r="E39">
        <v>1</v>
      </c>
      <c r="I39">
        <v>1</v>
      </c>
      <c r="J39">
        <v>1</v>
      </c>
      <c r="N39">
        <v>1</v>
      </c>
    </row>
    <row r="40" spans="1:16" x14ac:dyDescent="0.25">
      <c r="A40" t="s">
        <v>10</v>
      </c>
      <c r="B40" t="s">
        <v>167</v>
      </c>
      <c r="C40" t="s">
        <v>43</v>
      </c>
      <c r="D40">
        <v>12</v>
      </c>
      <c r="E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</row>
    <row r="41" spans="1:16" x14ac:dyDescent="0.25">
      <c r="A41" t="s">
        <v>10</v>
      </c>
      <c r="B41" t="s">
        <v>167</v>
      </c>
      <c r="C41" t="s">
        <v>189</v>
      </c>
      <c r="D41">
        <v>30</v>
      </c>
      <c r="E41">
        <v>1</v>
      </c>
    </row>
    <row r="42" spans="1:16" x14ac:dyDescent="0.25">
      <c r="A42" t="s">
        <v>10</v>
      </c>
      <c r="B42" t="s">
        <v>167</v>
      </c>
      <c r="C42" t="s">
        <v>189</v>
      </c>
      <c r="D42">
        <v>30</v>
      </c>
      <c r="E42">
        <v>1</v>
      </c>
      <c r="L42">
        <v>1</v>
      </c>
    </row>
    <row r="43" spans="1:16" x14ac:dyDescent="0.25">
      <c r="A43" t="s">
        <v>10</v>
      </c>
      <c r="B43" t="s">
        <v>167</v>
      </c>
      <c r="C43" t="s">
        <v>190</v>
      </c>
      <c r="D43">
        <v>36</v>
      </c>
      <c r="E43">
        <v>1</v>
      </c>
      <c r="P43">
        <v>1</v>
      </c>
    </row>
    <row r="44" spans="1:16" x14ac:dyDescent="0.25">
      <c r="A44" t="s">
        <v>10</v>
      </c>
      <c r="B44" t="s">
        <v>167</v>
      </c>
      <c r="C44" t="s">
        <v>191</v>
      </c>
      <c r="D44">
        <v>48</v>
      </c>
      <c r="E44">
        <v>1</v>
      </c>
    </row>
    <row r="45" spans="1:16" x14ac:dyDescent="0.25">
      <c r="A45" t="s">
        <v>10</v>
      </c>
      <c r="B45" t="s">
        <v>167</v>
      </c>
      <c r="C45" t="s">
        <v>192</v>
      </c>
      <c r="D45">
        <v>36</v>
      </c>
      <c r="E45">
        <v>1</v>
      </c>
      <c r="N45">
        <v>1</v>
      </c>
    </row>
    <row r="46" spans="1:16" x14ac:dyDescent="0.25">
      <c r="A46" t="s">
        <v>10</v>
      </c>
      <c r="B46" t="s">
        <v>167</v>
      </c>
      <c r="C46" t="s">
        <v>193</v>
      </c>
      <c r="D46">
        <v>36</v>
      </c>
      <c r="E46">
        <v>1</v>
      </c>
      <c r="K46">
        <v>1</v>
      </c>
      <c r="P46">
        <v>1</v>
      </c>
    </row>
    <row r="47" spans="1:16" x14ac:dyDescent="0.25">
      <c r="A47" t="s">
        <v>10</v>
      </c>
      <c r="B47" t="s">
        <v>167</v>
      </c>
      <c r="C47" t="s">
        <v>194</v>
      </c>
      <c r="D47">
        <v>48</v>
      </c>
      <c r="E47">
        <v>1</v>
      </c>
    </row>
    <row r="48" spans="1:16" x14ac:dyDescent="0.25">
      <c r="A48" t="s">
        <v>10</v>
      </c>
      <c r="B48" t="s">
        <v>167</v>
      </c>
      <c r="C48" t="s">
        <v>195</v>
      </c>
      <c r="D48">
        <v>72</v>
      </c>
      <c r="E48">
        <v>1</v>
      </c>
      <c r="H48">
        <v>1</v>
      </c>
    </row>
    <row r="49" spans="1:16" x14ac:dyDescent="0.25">
      <c r="A49" t="s">
        <v>10</v>
      </c>
      <c r="B49" t="s">
        <v>167</v>
      </c>
      <c r="C49" t="s">
        <v>196</v>
      </c>
      <c r="D49">
        <v>60</v>
      </c>
      <c r="E49">
        <v>1</v>
      </c>
      <c r="P49">
        <v>1</v>
      </c>
    </row>
    <row r="50" spans="1:16" x14ac:dyDescent="0.25">
      <c r="A50" t="s">
        <v>10</v>
      </c>
      <c r="B50" t="s">
        <v>167</v>
      </c>
      <c r="C50" t="s">
        <v>197</v>
      </c>
      <c r="D50">
        <v>48</v>
      </c>
      <c r="E50">
        <v>1</v>
      </c>
      <c r="H50">
        <v>1</v>
      </c>
      <c r="O50">
        <v>1</v>
      </c>
      <c r="P50">
        <v>1</v>
      </c>
    </row>
    <row r="51" spans="1:16" x14ac:dyDescent="0.25">
      <c r="A51" t="s">
        <v>10</v>
      </c>
      <c r="B51" t="s">
        <v>167</v>
      </c>
      <c r="C51" t="s">
        <v>198</v>
      </c>
      <c r="D51">
        <v>72</v>
      </c>
      <c r="E51">
        <v>1</v>
      </c>
      <c r="H51">
        <v>1</v>
      </c>
      <c r="M51">
        <v>1</v>
      </c>
      <c r="O51">
        <v>1</v>
      </c>
      <c r="P51">
        <v>1</v>
      </c>
    </row>
    <row r="52" spans="1:16" x14ac:dyDescent="0.25">
      <c r="A52" t="s">
        <v>10</v>
      </c>
      <c r="B52" t="s">
        <v>167</v>
      </c>
      <c r="C52" t="s">
        <v>199</v>
      </c>
      <c r="D52">
        <v>60</v>
      </c>
      <c r="E52">
        <v>1</v>
      </c>
      <c r="H52">
        <v>1</v>
      </c>
      <c r="O52">
        <v>1</v>
      </c>
    </row>
    <row r="53" spans="1:16" x14ac:dyDescent="0.25">
      <c r="A53" t="s">
        <v>10</v>
      </c>
      <c r="B53" t="s">
        <v>167</v>
      </c>
      <c r="C53" t="s">
        <v>200</v>
      </c>
      <c r="D53">
        <v>36</v>
      </c>
      <c r="E53">
        <v>1</v>
      </c>
      <c r="H53">
        <v>1</v>
      </c>
      <c r="P53">
        <v>1</v>
      </c>
    </row>
    <row r="54" spans="1:16" x14ac:dyDescent="0.25">
      <c r="A54" t="s">
        <v>10</v>
      </c>
      <c r="B54" t="s">
        <v>167</v>
      </c>
      <c r="C54" t="s">
        <v>44</v>
      </c>
      <c r="D54">
        <v>300</v>
      </c>
      <c r="F54">
        <v>1</v>
      </c>
      <c r="L54">
        <v>1</v>
      </c>
      <c r="P54">
        <v>1</v>
      </c>
    </row>
    <row r="55" spans="1:16" x14ac:dyDescent="0.25">
      <c r="A55" t="s">
        <v>10</v>
      </c>
      <c r="B55" t="s">
        <v>167</v>
      </c>
      <c r="C55" t="s">
        <v>201</v>
      </c>
      <c r="D55">
        <v>8</v>
      </c>
      <c r="E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</row>
    <row r="56" spans="1:16" x14ac:dyDescent="0.25">
      <c r="A56" t="s">
        <v>10</v>
      </c>
      <c r="B56" t="s">
        <v>167</v>
      </c>
      <c r="C56" t="s">
        <v>45</v>
      </c>
      <c r="D56">
        <v>249</v>
      </c>
      <c r="F56">
        <v>1</v>
      </c>
      <c r="P56">
        <v>1</v>
      </c>
    </row>
    <row r="57" spans="1:16" x14ac:dyDescent="0.25">
      <c r="A57" t="s">
        <v>10</v>
      </c>
      <c r="B57" t="s">
        <v>167</v>
      </c>
      <c r="C57" t="s">
        <v>46</v>
      </c>
      <c r="D57">
        <v>100</v>
      </c>
      <c r="F57">
        <v>1</v>
      </c>
      <c r="N57">
        <v>1</v>
      </c>
      <c r="O57">
        <v>1</v>
      </c>
      <c r="P57">
        <v>1</v>
      </c>
    </row>
    <row r="58" spans="1:16" x14ac:dyDescent="0.25">
      <c r="A58" t="s">
        <v>10</v>
      </c>
      <c r="B58" t="s">
        <v>167</v>
      </c>
      <c r="C58" t="s">
        <v>47</v>
      </c>
      <c r="D58">
        <v>20</v>
      </c>
      <c r="E58">
        <v>1</v>
      </c>
    </row>
    <row r="59" spans="1:16" x14ac:dyDescent="0.25">
      <c r="A59" t="s">
        <v>10</v>
      </c>
      <c r="B59" t="s">
        <v>167</v>
      </c>
      <c r="C59" t="s">
        <v>48</v>
      </c>
      <c r="D59">
        <v>20</v>
      </c>
      <c r="E59">
        <v>1</v>
      </c>
      <c r="H59">
        <v>1</v>
      </c>
    </row>
    <row r="60" spans="1:16" x14ac:dyDescent="0.25">
      <c r="A60" t="s">
        <v>10</v>
      </c>
      <c r="B60" t="s">
        <v>167</v>
      </c>
      <c r="C60" t="s">
        <v>49</v>
      </c>
      <c r="D60">
        <v>100</v>
      </c>
      <c r="F60">
        <v>1</v>
      </c>
      <c r="P60">
        <v>1</v>
      </c>
    </row>
    <row r="61" spans="1:16" x14ac:dyDescent="0.25">
      <c r="A61" t="s">
        <v>10</v>
      </c>
      <c r="B61" t="s">
        <v>167</v>
      </c>
      <c r="C61" t="s">
        <v>202</v>
      </c>
      <c r="D61">
        <v>20</v>
      </c>
      <c r="E61">
        <v>1</v>
      </c>
    </row>
    <row r="62" spans="1:16" x14ac:dyDescent="0.25">
      <c r="A62" t="s">
        <v>10</v>
      </c>
      <c r="B62" t="s">
        <v>167</v>
      </c>
      <c r="C62" t="s">
        <v>50</v>
      </c>
      <c r="D62">
        <v>100</v>
      </c>
      <c r="F62">
        <v>1</v>
      </c>
      <c r="H62">
        <v>1</v>
      </c>
      <c r="P62">
        <v>1</v>
      </c>
    </row>
    <row r="63" spans="1:16" x14ac:dyDescent="0.25">
      <c r="A63" t="s">
        <v>10</v>
      </c>
      <c r="B63" t="s">
        <v>167</v>
      </c>
      <c r="C63" t="s">
        <v>51</v>
      </c>
      <c r="D63">
        <v>100</v>
      </c>
      <c r="F63">
        <v>1</v>
      </c>
      <c r="H63">
        <v>1</v>
      </c>
      <c r="N63">
        <v>1</v>
      </c>
      <c r="O63">
        <v>1</v>
      </c>
      <c r="P63">
        <v>1</v>
      </c>
    </row>
    <row r="64" spans="1:16" x14ac:dyDescent="0.25">
      <c r="A64" t="s">
        <v>10</v>
      </c>
      <c r="B64" t="s">
        <v>167</v>
      </c>
      <c r="C64" t="s">
        <v>52</v>
      </c>
      <c r="D64">
        <v>100</v>
      </c>
      <c r="F64">
        <v>1</v>
      </c>
      <c r="M64">
        <v>1</v>
      </c>
      <c r="N64">
        <v>1</v>
      </c>
      <c r="O64">
        <v>1</v>
      </c>
      <c r="P64">
        <v>1</v>
      </c>
    </row>
    <row r="65" spans="1:16" x14ac:dyDescent="0.25">
      <c r="A65" t="s">
        <v>10</v>
      </c>
      <c r="B65" t="s">
        <v>167</v>
      </c>
      <c r="C65" t="s">
        <v>53</v>
      </c>
      <c r="D65">
        <v>30</v>
      </c>
      <c r="E65">
        <v>1</v>
      </c>
      <c r="H65">
        <v>1</v>
      </c>
      <c r="I65">
        <v>1</v>
      </c>
      <c r="P65">
        <v>1</v>
      </c>
    </row>
    <row r="66" spans="1:16" x14ac:dyDescent="0.25">
      <c r="A66" t="s">
        <v>10</v>
      </c>
      <c r="B66" t="s">
        <v>167</v>
      </c>
      <c r="C66" t="s">
        <v>53</v>
      </c>
      <c r="D66">
        <v>36</v>
      </c>
      <c r="E66">
        <v>1</v>
      </c>
      <c r="H66">
        <v>1</v>
      </c>
      <c r="P66">
        <v>1</v>
      </c>
    </row>
    <row r="67" spans="1:16" x14ac:dyDescent="0.25">
      <c r="A67" t="s">
        <v>10</v>
      </c>
      <c r="B67" t="s">
        <v>167</v>
      </c>
      <c r="C67" t="s">
        <v>54</v>
      </c>
      <c r="D67">
        <v>18</v>
      </c>
      <c r="E67">
        <v>1</v>
      </c>
      <c r="H67">
        <v>1</v>
      </c>
      <c r="J67">
        <v>1</v>
      </c>
      <c r="L67">
        <v>1</v>
      </c>
      <c r="O67">
        <v>1</v>
      </c>
    </row>
    <row r="68" spans="1:16" x14ac:dyDescent="0.25">
      <c r="A68" t="s">
        <v>10</v>
      </c>
      <c r="B68" t="s">
        <v>167</v>
      </c>
      <c r="C68" t="s">
        <v>203</v>
      </c>
      <c r="D68">
        <v>24</v>
      </c>
      <c r="G68">
        <v>1</v>
      </c>
      <c r="J68">
        <v>1</v>
      </c>
      <c r="K68">
        <v>1</v>
      </c>
      <c r="P68">
        <v>1</v>
      </c>
    </row>
    <row r="69" spans="1:16" x14ac:dyDescent="0.25">
      <c r="A69" t="s">
        <v>10</v>
      </c>
      <c r="B69" t="s">
        <v>167</v>
      </c>
      <c r="C69" t="s">
        <v>204</v>
      </c>
      <c r="D69">
        <v>40</v>
      </c>
      <c r="E69">
        <v>1</v>
      </c>
      <c r="P69">
        <v>1</v>
      </c>
    </row>
    <row r="70" spans="1:16" x14ac:dyDescent="0.25">
      <c r="A70" t="s">
        <v>10</v>
      </c>
      <c r="B70" t="s">
        <v>167</v>
      </c>
      <c r="C70" t="s">
        <v>205</v>
      </c>
      <c r="D70">
        <v>49</v>
      </c>
      <c r="E70">
        <v>1</v>
      </c>
      <c r="P70">
        <v>1</v>
      </c>
    </row>
    <row r="71" spans="1:16" x14ac:dyDescent="0.25">
      <c r="A71" t="s">
        <v>10</v>
      </c>
      <c r="B71" t="s">
        <v>167</v>
      </c>
      <c r="C71" t="s">
        <v>205</v>
      </c>
      <c r="D71">
        <v>60</v>
      </c>
      <c r="E71">
        <v>1</v>
      </c>
      <c r="P71">
        <v>1</v>
      </c>
    </row>
    <row r="72" spans="1:16" x14ac:dyDescent="0.25">
      <c r="A72" t="s">
        <v>10</v>
      </c>
      <c r="B72" t="s">
        <v>167</v>
      </c>
      <c r="C72" t="s">
        <v>55</v>
      </c>
      <c r="D72">
        <v>136</v>
      </c>
      <c r="F72">
        <v>1</v>
      </c>
      <c r="P72">
        <v>1</v>
      </c>
    </row>
    <row r="73" spans="1:16" x14ac:dyDescent="0.25">
      <c r="A73" t="s">
        <v>10</v>
      </c>
      <c r="B73" t="s">
        <v>167</v>
      </c>
      <c r="C73" t="s">
        <v>206</v>
      </c>
      <c r="D73">
        <v>166</v>
      </c>
      <c r="E73">
        <v>1</v>
      </c>
      <c r="M73">
        <v>1</v>
      </c>
      <c r="P73">
        <v>1</v>
      </c>
    </row>
    <row r="74" spans="1:16" x14ac:dyDescent="0.25">
      <c r="A74" t="s">
        <v>10</v>
      </c>
      <c r="B74" t="s">
        <v>167</v>
      </c>
      <c r="C74" t="s">
        <v>206</v>
      </c>
      <c r="D74">
        <v>166</v>
      </c>
      <c r="E74">
        <v>1</v>
      </c>
      <c r="M74">
        <v>1</v>
      </c>
      <c r="N74">
        <v>1</v>
      </c>
      <c r="O74">
        <v>1</v>
      </c>
      <c r="P74">
        <v>1</v>
      </c>
    </row>
    <row r="75" spans="1:16" x14ac:dyDescent="0.25">
      <c r="A75" t="s">
        <v>10</v>
      </c>
      <c r="B75" t="s">
        <v>167</v>
      </c>
      <c r="C75" t="s">
        <v>207</v>
      </c>
      <c r="D75">
        <v>126</v>
      </c>
      <c r="F75">
        <v>1</v>
      </c>
      <c r="J75">
        <v>1</v>
      </c>
      <c r="N75">
        <v>1</v>
      </c>
      <c r="O75">
        <v>1</v>
      </c>
      <c r="P75">
        <v>1</v>
      </c>
    </row>
    <row r="76" spans="1:16" x14ac:dyDescent="0.25">
      <c r="A76" t="s">
        <v>10</v>
      </c>
      <c r="B76" t="s">
        <v>167</v>
      </c>
      <c r="C76" t="s">
        <v>208</v>
      </c>
      <c r="D76">
        <v>40</v>
      </c>
      <c r="E76">
        <v>1</v>
      </c>
      <c r="P76">
        <v>1</v>
      </c>
    </row>
    <row r="77" spans="1:16" x14ac:dyDescent="0.25">
      <c r="A77" t="s">
        <v>10</v>
      </c>
      <c r="B77" t="s">
        <v>167</v>
      </c>
      <c r="C77" t="s">
        <v>209</v>
      </c>
      <c r="D77">
        <v>40</v>
      </c>
      <c r="E77">
        <v>1</v>
      </c>
      <c r="P77">
        <v>1</v>
      </c>
    </row>
    <row r="78" spans="1:16" x14ac:dyDescent="0.25">
      <c r="A78" t="s">
        <v>10</v>
      </c>
      <c r="B78" t="s">
        <v>167</v>
      </c>
      <c r="C78" t="s">
        <v>210</v>
      </c>
      <c r="D78">
        <v>180</v>
      </c>
      <c r="F78">
        <v>1</v>
      </c>
      <c r="M78">
        <v>1</v>
      </c>
      <c r="O78">
        <v>1</v>
      </c>
      <c r="P78">
        <v>1</v>
      </c>
    </row>
    <row r="79" spans="1:16" x14ac:dyDescent="0.25">
      <c r="A79" t="s">
        <v>10</v>
      </c>
      <c r="B79" t="s">
        <v>167</v>
      </c>
      <c r="C79" t="s">
        <v>211</v>
      </c>
      <c r="D79">
        <v>50</v>
      </c>
      <c r="E79">
        <v>1</v>
      </c>
      <c r="P79">
        <v>1</v>
      </c>
    </row>
    <row r="80" spans="1:16" x14ac:dyDescent="0.25">
      <c r="A80" t="s">
        <v>10</v>
      </c>
      <c r="B80" t="s">
        <v>167</v>
      </c>
      <c r="C80" t="s">
        <v>212</v>
      </c>
      <c r="D80">
        <v>30</v>
      </c>
      <c r="E80">
        <v>1</v>
      </c>
      <c r="J80">
        <v>1</v>
      </c>
      <c r="N80">
        <v>1</v>
      </c>
      <c r="O80">
        <v>1</v>
      </c>
      <c r="P80">
        <v>1</v>
      </c>
    </row>
    <row r="81" spans="1:16" x14ac:dyDescent="0.25">
      <c r="A81" t="s">
        <v>10</v>
      </c>
      <c r="B81" t="s">
        <v>167</v>
      </c>
      <c r="C81" t="s">
        <v>213</v>
      </c>
      <c r="D81">
        <v>40</v>
      </c>
      <c r="E81">
        <v>1</v>
      </c>
      <c r="K81">
        <v>1</v>
      </c>
      <c r="P81">
        <v>1</v>
      </c>
    </row>
    <row r="82" spans="1:16" x14ac:dyDescent="0.25">
      <c r="A82" t="s">
        <v>10</v>
      </c>
      <c r="B82" t="s">
        <v>167</v>
      </c>
      <c r="C82" t="s">
        <v>214</v>
      </c>
      <c r="D82">
        <v>232</v>
      </c>
      <c r="E82">
        <v>1</v>
      </c>
      <c r="L82">
        <v>1</v>
      </c>
    </row>
    <row r="83" spans="1:16" x14ac:dyDescent="0.25">
      <c r="A83" t="s">
        <v>10</v>
      </c>
      <c r="B83" t="s">
        <v>167</v>
      </c>
      <c r="C83" t="s">
        <v>215</v>
      </c>
      <c r="D83">
        <v>114</v>
      </c>
      <c r="F83">
        <v>1</v>
      </c>
      <c r="J83">
        <v>1</v>
      </c>
      <c r="L83">
        <v>1</v>
      </c>
      <c r="N83">
        <v>1</v>
      </c>
      <c r="O83">
        <v>1</v>
      </c>
      <c r="P83">
        <v>1</v>
      </c>
    </row>
    <row r="84" spans="1:16" x14ac:dyDescent="0.25">
      <c r="A84" t="s">
        <v>10</v>
      </c>
      <c r="B84" t="s">
        <v>167</v>
      </c>
      <c r="C84" t="s">
        <v>56</v>
      </c>
      <c r="D84">
        <v>24</v>
      </c>
      <c r="E84">
        <v>1</v>
      </c>
      <c r="H84">
        <v>1</v>
      </c>
      <c r="K84">
        <v>1</v>
      </c>
      <c r="O84">
        <v>1</v>
      </c>
      <c r="P84">
        <v>1</v>
      </c>
    </row>
    <row r="85" spans="1:16" x14ac:dyDescent="0.25">
      <c r="A85" t="s">
        <v>10</v>
      </c>
      <c r="B85" t="s">
        <v>167</v>
      </c>
      <c r="C85" t="s">
        <v>57</v>
      </c>
      <c r="D85">
        <v>20</v>
      </c>
      <c r="E85">
        <v>1</v>
      </c>
    </row>
    <row r="86" spans="1:16" x14ac:dyDescent="0.25">
      <c r="A86" t="s">
        <v>10</v>
      </c>
      <c r="B86" t="s">
        <v>167</v>
      </c>
      <c r="C86" t="s">
        <v>58</v>
      </c>
      <c r="D86">
        <v>203</v>
      </c>
      <c r="F86">
        <v>1</v>
      </c>
      <c r="K86">
        <v>1</v>
      </c>
      <c r="N86">
        <v>1</v>
      </c>
      <c r="O86">
        <v>1</v>
      </c>
      <c r="P86">
        <v>1</v>
      </c>
    </row>
    <row r="87" spans="1:16" x14ac:dyDescent="0.25">
      <c r="A87" t="s">
        <v>10</v>
      </c>
      <c r="B87" t="s">
        <v>167</v>
      </c>
      <c r="C87" t="s">
        <v>59</v>
      </c>
      <c r="D87">
        <v>30</v>
      </c>
      <c r="E87">
        <v>1</v>
      </c>
      <c r="H87">
        <v>1</v>
      </c>
      <c r="I87">
        <v>1</v>
      </c>
      <c r="J87">
        <v>1</v>
      </c>
      <c r="P87">
        <v>1</v>
      </c>
    </row>
    <row r="88" spans="1:16" x14ac:dyDescent="0.25">
      <c r="A88" t="s">
        <v>10</v>
      </c>
      <c r="B88" t="s">
        <v>167</v>
      </c>
      <c r="C88" t="s">
        <v>60</v>
      </c>
      <c r="D88">
        <v>24</v>
      </c>
      <c r="E88">
        <v>1</v>
      </c>
      <c r="H88">
        <v>1</v>
      </c>
      <c r="K88">
        <v>1</v>
      </c>
    </row>
    <row r="89" spans="1:16" x14ac:dyDescent="0.25">
      <c r="A89" t="s">
        <v>10</v>
      </c>
      <c r="B89" t="s">
        <v>167</v>
      </c>
      <c r="C89" t="s">
        <v>61</v>
      </c>
      <c r="D89">
        <v>22</v>
      </c>
      <c r="E89">
        <v>1</v>
      </c>
      <c r="K89">
        <v>1</v>
      </c>
      <c r="N89">
        <v>1</v>
      </c>
      <c r="O89">
        <v>1</v>
      </c>
      <c r="P89">
        <v>1</v>
      </c>
    </row>
    <row r="90" spans="1:16" x14ac:dyDescent="0.25">
      <c r="A90" t="s">
        <v>10</v>
      </c>
      <c r="B90" t="s">
        <v>167</v>
      </c>
      <c r="C90" t="s">
        <v>62</v>
      </c>
      <c r="D90">
        <v>17</v>
      </c>
      <c r="E90">
        <v>1</v>
      </c>
      <c r="H90">
        <v>1</v>
      </c>
      <c r="P90">
        <v>1</v>
      </c>
    </row>
    <row r="91" spans="1:16" x14ac:dyDescent="0.25">
      <c r="A91" t="s">
        <v>10</v>
      </c>
      <c r="B91" t="s">
        <v>167</v>
      </c>
      <c r="C91" t="s">
        <v>63</v>
      </c>
      <c r="D91">
        <v>30</v>
      </c>
      <c r="E91">
        <v>1</v>
      </c>
      <c r="H91">
        <v>1</v>
      </c>
      <c r="I91">
        <v>1</v>
      </c>
      <c r="J91">
        <v>1</v>
      </c>
      <c r="L91">
        <v>1</v>
      </c>
      <c r="M91">
        <v>1</v>
      </c>
    </row>
    <row r="92" spans="1:16" x14ac:dyDescent="0.25">
      <c r="A92" t="s">
        <v>10</v>
      </c>
      <c r="B92" t="s">
        <v>167</v>
      </c>
      <c r="C92" t="s">
        <v>216</v>
      </c>
      <c r="D92">
        <v>16</v>
      </c>
      <c r="E92">
        <v>1</v>
      </c>
      <c r="H92">
        <v>1</v>
      </c>
      <c r="J92">
        <v>1</v>
      </c>
      <c r="N92">
        <v>1</v>
      </c>
      <c r="O92">
        <v>1</v>
      </c>
      <c r="P92">
        <v>1</v>
      </c>
    </row>
    <row r="93" spans="1:16" x14ac:dyDescent="0.25">
      <c r="A93" t="s">
        <v>10</v>
      </c>
      <c r="B93" t="s">
        <v>167</v>
      </c>
      <c r="C93" t="s">
        <v>217</v>
      </c>
      <c r="D93">
        <v>18</v>
      </c>
      <c r="E93">
        <v>1</v>
      </c>
      <c r="H93">
        <v>1</v>
      </c>
      <c r="J93">
        <v>1</v>
      </c>
      <c r="K93">
        <v>1</v>
      </c>
      <c r="L93">
        <v>1</v>
      </c>
      <c r="O93">
        <v>1</v>
      </c>
      <c r="P93">
        <v>1</v>
      </c>
    </row>
    <row r="94" spans="1:16" x14ac:dyDescent="0.25">
      <c r="A94" t="s">
        <v>10</v>
      </c>
      <c r="B94" t="s">
        <v>167</v>
      </c>
      <c r="C94" t="s">
        <v>64</v>
      </c>
      <c r="D94">
        <v>83</v>
      </c>
      <c r="F94">
        <v>1</v>
      </c>
      <c r="O94">
        <v>1</v>
      </c>
      <c r="P94">
        <v>1</v>
      </c>
    </row>
    <row r="95" spans="1:16" x14ac:dyDescent="0.25">
      <c r="A95" t="s">
        <v>10</v>
      </c>
      <c r="B95" t="s">
        <v>167</v>
      </c>
      <c r="C95" t="s">
        <v>218</v>
      </c>
      <c r="D95">
        <v>197</v>
      </c>
      <c r="F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</row>
    <row r="96" spans="1:16" x14ac:dyDescent="0.25">
      <c r="A96" t="s">
        <v>10</v>
      </c>
      <c r="B96" t="s">
        <v>167</v>
      </c>
      <c r="C96" t="s">
        <v>219</v>
      </c>
      <c r="D96">
        <v>55</v>
      </c>
      <c r="F96">
        <v>1</v>
      </c>
      <c r="K96">
        <v>1</v>
      </c>
    </row>
    <row r="97" spans="1:16" x14ac:dyDescent="0.25">
      <c r="A97" t="s">
        <v>10</v>
      </c>
      <c r="B97" t="s">
        <v>167</v>
      </c>
      <c r="C97" t="s">
        <v>220</v>
      </c>
      <c r="D97">
        <v>34</v>
      </c>
      <c r="F97">
        <v>1</v>
      </c>
      <c r="H97">
        <v>1</v>
      </c>
      <c r="L97">
        <v>1</v>
      </c>
      <c r="P97">
        <v>1</v>
      </c>
    </row>
    <row r="98" spans="1:16" x14ac:dyDescent="0.25">
      <c r="A98" t="s">
        <v>10</v>
      </c>
      <c r="B98" t="s">
        <v>167</v>
      </c>
      <c r="C98" t="s">
        <v>221</v>
      </c>
      <c r="D98">
        <v>140</v>
      </c>
      <c r="F98">
        <v>1</v>
      </c>
      <c r="K98">
        <v>1</v>
      </c>
      <c r="L98">
        <v>1</v>
      </c>
      <c r="M98">
        <v>1</v>
      </c>
      <c r="P98">
        <v>1</v>
      </c>
    </row>
    <row r="99" spans="1:16" x14ac:dyDescent="0.25">
      <c r="A99" t="s">
        <v>10</v>
      </c>
      <c r="B99" t="s">
        <v>167</v>
      </c>
      <c r="C99" t="s">
        <v>65</v>
      </c>
      <c r="D99">
        <v>36</v>
      </c>
      <c r="E99">
        <v>1</v>
      </c>
      <c r="O99">
        <v>1</v>
      </c>
      <c r="P99">
        <v>1</v>
      </c>
    </row>
    <row r="100" spans="1:16" x14ac:dyDescent="0.25">
      <c r="A100" t="s">
        <v>10</v>
      </c>
      <c r="B100" t="s">
        <v>167</v>
      </c>
      <c r="C100" t="s">
        <v>66</v>
      </c>
      <c r="D100">
        <v>42</v>
      </c>
      <c r="G100">
        <v>1</v>
      </c>
      <c r="H100">
        <v>1</v>
      </c>
      <c r="L100">
        <v>1</v>
      </c>
      <c r="O100">
        <v>1</v>
      </c>
      <c r="P100">
        <v>1</v>
      </c>
    </row>
    <row r="101" spans="1:16" x14ac:dyDescent="0.25">
      <c r="A101" t="s">
        <v>10</v>
      </c>
      <c r="B101" t="s">
        <v>167</v>
      </c>
      <c r="C101" t="s">
        <v>67</v>
      </c>
      <c r="D101">
        <v>17</v>
      </c>
      <c r="E101">
        <v>1</v>
      </c>
      <c r="P101">
        <v>1</v>
      </c>
    </row>
    <row r="102" spans="1:16" x14ac:dyDescent="0.25">
      <c r="A102" t="s">
        <v>10</v>
      </c>
      <c r="B102" t="s">
        <v>167</v>
      </c>
      <c r="C102" t="s">
        <v>68</v>
      </c>
      <c r="D102">
        <v>20</v>
      </c>
      <c r="E102">
        <v>1</v>
      </c>
    </row>
    <row r="103" spans="1:16" x14ac:dyDescent="0.25">
      <c r="A103" t="s">
        <v>10</v>
      </c>
      <c r="B103" t="s">
        <v>167</v>
      </c>
      <c r="C103" t="s">
        <v>69</v>
      </c>
      <c r="D103">
        <v>30</v>
      </c>
      <c r="E103">
        <v>1</v>
      </c>
      <c r="H103">
        <v>1</v>
      </c>
      <c r="I103">
        <v>1</v>
      </c>
      <c r="N103">
        <v>1</v>
      </c>
    </row>
    <row r="104" spans="1:16" x14ac:dyDescent="0.25">
      <c r="A104" t="s">
        <v>10</v>
      </c>
      <c r="B104" t="s">
        <v>167</v>
      </c>
      <c r="C104" t="s">
        <v>70</v>
      </c>
      <c r="D104">
        <v>63</v>
      </c>
      <c r="G104">
        <v>1</v>
      </c>
      <c r="L104">
        <v>1</v>
      </c>
      <c r="O104">
        <v>1</v>
      </c>
      <c r="P104">
        <v>1</v>
      </c>
    </row>
    <row r="105" spans="1:16" x14ac:dyDescent="0.25">
      <c r="A105" t="s">
        <v>10</v>
      </c>
      <c r="B105" t="s">
        <v>167</v>
      </c>
      <c r="C105" t="s">
        <v>71</v>
      </c>
      <c r="D105">
        <v>17</v>
      </c>
      <c r="E105">
        <v>1</v>
      </c>
      <c r="M105">
        <v>1</v>
      </c>
      <c r="O105">
        <v>1</v>
      </c>
      <c r="P105">
        <v>1</v>
      </c>
    </row>
    <row r="106" spans="1:16" x14ac:dyDescent="0.25">
      <c r="A106" t="s">
        <v>10</v>
      </c>
      <c r="B106" t="s">
        <v>167</v>
      </c>
      <c r="C106" t="s">
        <v>165</v>
      </c>
      <c r="D106">
        <v>10</v>
      </c>
      <c r="E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</row>
    <row r="107" spans="1:16" x14ac:dyDescent="0.25">
      <c r="A107" t="s">
        <v>10</v>
      </c>
      <c r="B107" t="s">
        <v>167</v>
      </c>
      <c r="C107" t="s">
        <v>222</v>
      </c>
      <c r="D107">
        <v>40</v>
      </c>
      <c r="E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</row>
    <row r="108" spans="1:16" x14ac:dyDescent="0.25">
      <c r="A108" t="s">
        <v>10</v>
      </c>
      <c r="B108" t="s">
        <v>167</v>
      </c>
      <c r="C108" t="s">
        <v>72</v>
      </c>
      <c r="D108">
        <v>10</v>
      </c>
      <c r="E108">
        <v>1</v>
      </c>
      <c r="K108">
        <v>1</v>
      </c>
      <c r="M108">
        <v>1</v>
      </c>
      <c r="P108">
        <v>1</v>
      </c>
    </row>
    <row r="109" spans="1:16" x14ac:dyDescent="0.25">
      <c r="A109" t="s">
        <v>10</v>
      </c>
      <c r="B109" t="s">
        <v>167</v>
      </c>
      <c r="C109" t="s">
        <v>73</v>
      </c>
      <c r="D109">
        <v>10</v>
      </c>
      <c r="E109">
        <v>1</v>
      </c>
      <c r="H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</row>
    <row r="110" spans="1:16" x14ac:dyDescent="0.25">
      <c r="A110" t="s">
        <v>10</v>
      </c>
      <c r="B110" t="s">
        <v>167</v>
      </c>
      <c r="C110" t="s">
        <v>74</v>
      </c>
      <c r="D110">
        <v>102</v>
      </c>
      <c r="G110">
        <v>1</v>
      </c>
      <c r="H110">
        <v>1</v>
      </c>
      <c r="K110">
        <v>1</v>
      </c>
      <c r="L110">
        <v>1</v>
      </c>
      <c r="P110">
        <v>1</v>
      </c>
    </row>
    <row r="111" spans="1:16" x14ac:dyDescent="0.25">
      <c r="A111" t="s">
        <v>10</v>
      </c>
      <c r="B111" t="s">
        <v>167</v>
      </c>
      <c r="C111" t="s">
        <v>75</v>
      </c>
      <c r="D111">
        <v>20</v>
      </c>
      <c r="E111">
        <v>1</v>
      </c>
      <c r="H111">
        <v>1</v>
      </c>
      <c r="I111">
        <v>1</v>
      </c>
      <c r="N111">
        <v>1</v>
      </c>
      <c r="P111">
        <v>1</v>
      </c>
    </row>
    <row r="112" spans="1:16" x14ac:dyDescent="0.25">
      <c r="A112" t="s">
        <v>10</v>
      </c>
      <c r="B112" t="s">
        <v>167</v>
      </c>
      <c r="C112" t="s">
        <v>76</v>
      </c>
      <c r="D112">
        <v>30</v>
      </c>
      <c r="E112">
        <v>1</v>
      </c>
      <c r="H112">
        <v>1</v>
      </c>
      <c r="L112">
        <v>1</v>
      </c>
      <c r="N112">
        <v>1</v>
      </c>
      <c r="O112">
        <v>1</v>
      </c>
      <c r="P112">
        <v>1</v>
      </c>
    </row>
    <row r="113" spans="1:16" x14ac:dyDescent="0.25">
      <c r="A113" t="s">
        <v>10</v>
      </c>
      <c r="B113" t="s">
        <v>167</v>
      </c>
      <c r="C113" t="s">
        <v>223</v>
      </c>
      <c r="D113">
        <v>90</v>
      </c>
      <c r="E113">
        <v>1</v>
      </c>
      <c r="P113">
        <v>1</v>
      </c>
    </row>
    <row r="114" spans="1:16" x14ac:dyDescent="0.25">
      <c r="A114" t="s">
        <v>10</v>
      </c>
      <c r="B114" t="s">
        <v>167</v>
      </c>
      <c r="C114" t="s">
        <v>224</v>
      </c>
      <c r="D114">
        <v>282</v>
      </c>
      <c r="E114">
        <v>1</v>
      </c>
      <c r="N114">
        <v>1</v>
      </c>
    </row>
    <row r="115" spans="1:16" x14ac:dyDescent="0.25">
      <c r="A115" t="s">
        <v>10</v>
      </c>
      <c r="B115" t="s">
        <v>167</v>
      </c>
      <c r="C115" t="s">
        <v>77</v>
      </c>
      <c r="D115">
        <v>102</v>
      </c>
      <c r="G115">
        <v>1</v>
      </c>
      <c r="H115">
        <v>1</v>
      </c>
      <c r="J115">
        <v>1</v>
      </c>
      <c r="K115">
        <v>1</v>
      </c>
      <c r="P115">
        <v>1</v>
      </c>
    </row>
    <row r="116" spans="1:16" x14ac:dyDescent="0.25">
      <c r="A116" t="s">
        <v>10</v>
      </c>
      <c r="B116" t="s">
        <v>167</v>
      </c>
      <c r="C116" t="s">
        <v>78</v>
      </c>
      <c r="D116">
        <v>20</v>
      </c>
      <c r="E116">
        <v>1</v>
      </c>
      <c r="H116">
        <v>1</v>
      </c>
    </row>
    <row r="117" spans="1:16" x14ac:dyDescent="0.25">
      <c r="A117" t="s">
        <v>10</v>
      </c>
      <c r="B117" t="s">
        <v>167</v>
      </c>
      <c r="C117" t="s">
        <v>79</v>
      </c>
      <c r="D117">
        <v>30</v>
      </c>
      <c r="E117">
        <v>1</v>
      </c>
      <c r="H117">
        <v>1</v>
      </c>
      <c r="I117">
        <v>1</v>
      </c>
      <c r="O117">
        <v>1</v>
      </c>
      <c r="P117">
        <v>1</v>
      </c>
    </row>
    <row r="118" spans="1:16" x14ac:dyDescent="0.25">
      <c r="A118" t="s">
        <v>10</v>
      </c>
      <c r="B118" t="s">
        <v>167</v>
      </c>
      <c r="C118" t="s">
        <v>225</v>
      </c>
      <c r="D118">
        <v>114</v>
      </c>
      <c r="E118">
        <v>1</v>
      </c>
      <c r="P118">
        <v>1</v>
      </c>
    </row>
    <row r="119" spans="1:16" x14ac:dyDescent="0.25">
      <c r="A119" t="s">
        <v>10</v>
      </c>
      <c r="B119" t="s">
        <v>167</v>
      </c>
      <c r="C119" t="s">
        <v>226</v>
      </c>
      <c r="D119">
        <v>162</v>
      </c>
      <c r="E119">
        <v>1</v>
      </c>
      <c r="O119">
        <v>1</v>
      </c>
    </row>
    <row r="120" spans="1:16" x14ac:dyDescent="0.25">
      <c r="A120" t="s">
        <v>10</v>
      </c>
      <c r="B120" t="s">
        <v>167</v>
      </c>
      <c r="C120" t="s">
        <v>80</v>
      </c>
      <c r="D120">
        <v>30</v>
      </c>
      <c r="E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N120">
        <v>1</v>
      </c>
      <c r="P120">
        <v>1</v>
      </c>
    </row>
    <row r="121" spans="1:16" x14ac:dyDescent="0.25">
      <c r="A121" t="s">
        <v>10</v>
      </c>
      <c r="B121" t="s">
        <v>167</v>
      </c>
      <c r="C121" t="s">
        <v>81</v>
      </c>
      <c r="D121">
        <v>85</v>
      </c>
      <c r="F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</row>
    <row r="122" spans="1:16" x14ac:dyDescent="0.25">
      <c r="A122" t="s">
        <v>10</v>
      </c>
      <c r="B122" t="s">
        <v>167</v>
      </c>
      <c r="C122" t="s">
        <v>82</v>
      </c>
      <c r="D122">
        <v>300</v>
      </c>
      <c r="F122">
        <v>1</v>
      </c>
    </row>
    <row r="123" spans="1:16" x14ac:dyDescent="0.25">
      <c r="A123" t="s">
        <v>10</v>
      </c>
      <c r="B123" t="s">
        <v>167</v>
      </c>
      <c r="C123" t="s">
        <v>83</v>
      </c>
      <c r="D123">
        <v>82</v>
      </c>
      <c r="F123">
        <v>1</v>
      </c>
      <c r="O123">
        <v>1</v>
      </c>
      <c r="P123">
        <v>1</v>
      </c>
    </row>
    <row r="124" spans="1:16" x14ac:dyDescent="0.25">
      <c r="A124" t="s">
        <v>10</v>
      </c>
      <c r="B124" t="s">
        <v>167</v>
      </c>
      <c r="C124" t="s">
        <v>84</v>
      </c>
      <c r="D124">
        <v>40</v>
      </c>
      <c r="E124">
        <v>1</v>
      </c>
      <c r="L124">
        <v>1</v>
      </c>
      <c r="O124">
        <v>1</v>
      </c>
      <c r="P124">
        <v>1</v>
      </c>
    </row>
    <row r="125" spans="1:16" x14ac:dyDescent="0.25">
      <c r="A125" t="s">
        <v>10</v>
      </c>
      <c r="B125" t="s">
        <v>167</v>
      </c>
      <c r="C125" t="s">
        <v>85</v>
      </c>
      <c r="D125">
        <v>30</v>
      </c>
      <c r="E125">
        <v>1</v>
      </c>
      <c r="H125">
        <v>1</v>
      </c>
      <c r="I125">
        <v>1</v>
      </c>
      <c r="J125">
        <v>1</v>
      </c>
      <c r="K125">
        <v>1</v>
      </c>
      <c r="O125">
        <v>1</v>
      </c>
      <c r="P125">
        <v>1</v>
      </c>
    </row>
    <row r="126" spans="1:16" x14ac:dyDescent="0.25">
      <c r="A126" t="s">
        <v>10</v>
      </c>
      <c r="B126" t="s">
        <v>167</v>
      </c>
      <c r="C126" t="s">
        <v>86</v>
      </c>
      <c r="D126">
        <v>30</v>
      </c>
      <c r="E126">
        <v>1</v>
      </c>
      <c r="H126">
        <v>1</v>
      </c>
    </row>
    <row r="127" spans="1:16" x14ac:dyDescent="0.25">
      <c r="A127" t="s">
        <v>10</v>
      </c>
      <c r="B127" t="s">
        <v>167</v>
      </c>
      <c r="C127" t="s">
        <v>87</v>
      </c>
      <c r="D127">
        <v>120</v>
      </c>
      <c r="E127">
        <v>1</v>
      </c>
      <c r="P127">
        <v>1</v>
      </c>
    </row>
    <row r="128" spans="1:16" x14ac:dyDescent="0.25">
      <c r="A128" t="s">
        <v>10</v>
      </c>
      <c r="B128" t="s">
        <v>167</v>
      </c>
      <c r="C128" t="s">
        <v>88</v>
      </c>
      <c r="D128">
        <v>150</v>
      </c>
      <c r="F128">
        <v>1</v>
      </c>
      <c r="P128">
        <v>1</v>
      </c>
    </row>
    <row r="129" spans="1:16" x14ac:dyDescent="0.25">
      <c r="A129" t="s">
        <v>10</v>
      </c>
      <c r="B129" t="s">
        <v>167</v>
      </c>
      <c r="C129" t="s">
        <v>89</v>
      </c>
      <c r="D129">
        <v>218</v>
      </c>
      <c r="F129">
        <v>1</v>
      </c>
    </row>
    <row r="130" spans="1:16" x14ac:dyDescent="0.25">
      <c r="A130" t="s">
        <v>10</v>
      </c>
      <c r="B130" t="s">
        <v>167</v>
      </c>
      <c r="C130" t="s">
        <v>90</v>
      </c>
      <c r="D130">
        <v>154</v>
      </c>
      <c r="F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</row>
    <row r="131" spans="1:16" x14ac:dyDescent="0.25">
      <c r="A131" t="s">
        <v>10</v>
      </c>
      <c r="B131" t="s">
        <v>167</v>
      </c>
      <c r="C131" t="s">
        <v>91</v>
      </c>
      <c r="D131">
        <v>100</v>
      </c>
      <c r="E131">
        <v>1</v>
      </c>
      <c r="H131">
        <v>1</v>
      </c>
      <c r="O131">
        <v>1</v>
      </c>
      <c r="P131">
        <v>1</v>
      </c>
    </row>
    <row r="132" spans="1:16" x14ac:dyDescent="0.25">
      <c r="A132" t="s">
        <v>10</v>
      </c>
      <c r="B132" t="s">
        <v>167</v>
      </c>
      <c r="C132" t="s">
        <v>92</v>
      </c>
      <c r="D132">
        <v>20</v>
      </c>
      <c r="E132">
        <v>1</v>
      </c>
      <c r="H132">
        <v>1</v>
      </c>
      <c r="P132">
        <v>1</v>
      </c>
    </row>
    <row r="133" spans="1:16" x14ac:dyDescent="0.25">
      <c r="A133" t="s">
        <v>10</v>
      </c>
      <c r="B133" t="s">
        <v>167</v>
      </c>
      <c r="C133" t="s">
        <v>93</v>
      </c>
      <c r="D133">
        <v>132</v>
      </c>
      <c r="F133">
        <v>1</v>
      </c>
      <c r="N133">
        <v>1</v>
      </c>
      <c r="O133">
        <v>1</v>
      </c>
      <c r="P133">
        <v>1</v>
      </c>
    </row>
    <row r="134" spans="1:16" x14ac:dyDescent="0.25">
      <c r="A134" t="s">
        <v>10</v>
      </c>
      <c r="B134" t="s">
        <v>167</v>
      </c>
      <c r="C134" t="s">
        <v>94</v>
      </c>
      <c r="D134">
        <v>80</v>
      </c>
      <c r="F134">
        <v>1</v>
      </c>
      <c r="P134">
        <v>1</v>
      </c>
    </row>
    <row r="135" spans="1:16" x14ac:dyDescent="0.25">
      <c r="A135" t="s">
        <v>10</v>
      </c>
      <c r="B135" t="s">
        <v>167</v>
      </c>
      <c r="C135" t="s">
        <v>95</v>
      </c>
      <c r="D135">
        <v>50</v>
      </c>
      <c r="F135">
        <v>1</v>
      </c>
      <c r="P135">
        <v>1</v>
      </c>
    </row>
    <row r="136" spans="1:16" x14ac:dyDescent="0.25">
      <c r="A136" t="s">
        <v>10</v>
      </c>
      <c r="B136" t="s">
        <v>167</v>
      </c>
      <c r="C136" t="s">
        <v>96</v>
      </c>
      <c r="D136">
        <v>65</v>
      </c>
      <c r="F136">
        <v>1</v>
      </c>
      <c r="L136">
        <v>1</v>
      </c>
      <c r="M136">
        <v>1</v>
      </c>
      <c r="P136">
        <v>1</v>
      </c>
    </row>
    <row r="137" spans="1:16" x14ac:dyDescent="0.25">
      <c r="A137" t="s">
        <v>10</v>
      </c>
      <c r="B137" t="s">
        <v>167</v>
      </c>
      <c r="C137" t="s">
        <v>97</v>
      </c>
      <c r="D137">
        <v>15</v>
      </c>
      <c r="E137">
        <v>1</v>
      </c>
      <c r="H137">
        <v>1</v>
      </c>
      <c r="L137">
        <v>1</v>
      </c>
      <c r="M137">
        <v>1</v>
      </c>
      <c r="N137">
        <v>1</v>
      </c>
      <c r="P137">
        <v>1</v>
      </c>
    </row>
    <row r="138" spans="1:16" x14ac:dyDescent="0.25">
      <c r="A138" t="s">
        <v>10</v>
      </c>
      <c r="B138" t="s">
        <v>167</v>
      </c>
      <c r="C138" t="s">
        <v>98</v>
      </c>
      <c r="D138">
        <v>154</v>
      </c>
      <c r="F138">
        <v>1</v>
      </c>
      <c r="J138">
        <v>1</v>
      </c>
      <c r="L138">
        <v>1</v>
      </c>
      <c r="O138">
        <v>1</v>
      </c>
      <c r="P138">
        <v>1</v>
      </c>
    </row>
    <row r="139" spans="1:16" x14ac:dyDescent="0.25">
      <c r="A139" t="s">
        <v>10</v>
      </c>
      <c r="B139" t="s">
        <v>167</v>
      </c>
      <c r="C139" t="s">
        <v>99</v>
      </c>
      <c r="D139">
        <v>20</v>
      </c>
      <c r="E139">
        <v>1</v>
      </c>
      <c r="K139">
        <v>1</v>
      </c>
      <c r="L139">
        <v>1</v>
      </c>
      <c r="N139">
        <v>1</v>
      </c>
    </row>
    <row r="140" spans="1:16" x14ac:dyDescent="0.25">
      <c r="A140" t="s">
        <v>10</v>
      </c>
      <c r="B140" t="s">
        <v>167</v>
      </c>
      <c r="C140" t="s">
        <v>227</v>
      </c>
      <c r="D140">
        <v>15</v>
      </c>
      <c r="E140">
        <v>1</v>
      </c>
      <c r="I140">
        <v>1</v>
      </c>
      <c r="M140">
        <v>1</v>
      </c>
      <c r="O140">
        <v>1</v>
      </c>
      <c r="P140">
        <v>1</v>
      </c>
    </row>
    <row r="141" spans="1:16" x14ac:dyDescent="0.25">
      <c r="A141" t="s">
        <v>10</v>
      </c>
      <c r="B141" t="s">
        <v>167</v>
      </c>
      <c r="C141" t="s">
        <v>100</v>
      </c>
      <c r="D141">
        <v>28</v>
      </c>
      <c r="E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P141">
        <v>1</v>
      </c>
    </row>
    <row r="142" spans="1:16" x14ac:dyDescent="0.25">
      <c r="A142" t="s">
        <v>10</v>
      </c>
      <c r="B142" t="s">
        <v>167</v>
      </c>
      <c r="C142" t="s">
        <v>101</v>
      </c>
      <c r="D142">
        <v>12</v>
      </c>
      <c r="E142">
        <v>1</v>
      </c>
      <c r="H142">
        <v>1</v>
      </c>
      <c r="I142">
        <v>1</v>
      </c>
      <c r="J142">
        <v>1</v>
      </c>
      <c r="L142">
        <v>1</v>
      </c>
      <c r="O142">
        <v>1</v>
      </c>
    </row>
    <row r="143" spans="1:16" x14ac:dyDescent="0.25">
      <c r="A143" t="s">
        <v>10</v>
      </c>
      <c r="B143" t="s">
        <v>167</v>
      </c>
      <c r="C143" t="s">
        <v>102</v>
      </c>
      <c r="D143">
        <v>203</v>
      </c>
      <c r="F143">
        <v>1</v>
      </c>
      <c r="K143">
        <v>1</v>
      </c>
      <c r="P143">
        <v>1</v>
      </c>
    </row>
    <row r="144" spans="1:16" x14ac:dyDescent="0.25">
      <c r="A144" t="s">
        <v>10</v>
      </c>
      <c r="B144" t="s">
        <v>167</v>
      </c>
      <c r="C144" t="s">
        <v>103</v>
      </c>
      <c r="D144">
        <v>8</v>
      </c>
      <c r="E144">
        <v>1</v>
      </c>
      <c r="H144">
        <v>1</v>
      </c>
      <c r="I144">
        <v>1</v>
      </c>
      <c r="J144">
        <v>1</v>
      </c>
      <c r="L144">
        <v>1</v>
      </c>
      <c r="M144">
        <v>1</v>
      </c>
      <c r="N144">
        <v>1</v>
      </c>
      <c r="O144">
        <v>1</v>
      </c>
      <c r="P144">
        <v>1</v>
      </c>
    </row>
    <row r="145" spans="1:16" x14ac:dyDescent="0.25">
      <c r="A145" t="s">
        <v>10</v>
      </c>
      <c r="B145" t="s">
        <v>167</v>
      </c>
      <c r="C145" t="s">
        <v>104</v>
      </c>
      <c r="D145">
        <v>10</v>
      </c>
      <c r="E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</row>
    <row r="146" spans="1:16" x14ac:dyDescent="0.25">
      <c r="A146" t="s">
        <v>10</v>
      </c>
      <c r="B146" t="s">
        <v>167</v>
      </c>
      <c r="C146" t="s">
        <v>105</v>
      </c>
      <c r="D146">
        <v>10</v>
      </c>
      <c r="E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6" x14ac:dyDescent="0.25">
      <c r="A147" t="s">
        <v>10</v>
      </c>
      <c r="B147" t="s">
        <v>167</v>
      </c>
      <c r="C147" t="s">
        <v>106</v>
      </c>
      <c r="D147">
        <v>10</v>
      </c>
      <c r="E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</row>
    <row r="148" spans="1:16" x14ac:dyDescent="0.25">
      <c r="A148" t="s">
        <v>10</v>
      </c>
      <c r="B148" t="s">
        <v>167</v>
      </c>
      <c r="C148" t="s">
        <v>107</v>
      </c>
      <c r="D148">
        <v>10</v>
      </c>
      <c r="E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</row>
    <row r="149" spans="1:16" x14ac:dyDescent="0.25">
      <c r="A149" t="s">
        <v>10</v>
      </c>
      <c r="B149" t="s">
        <v>167</v>
      </c>
      <c r="C149" t="s">
        <v>108</v>
      </c>
      <c r="D149">
        <v>10</v>
      </c>
      <c r="E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</row>
    <row r="150" spans="1:16" x14ac:dyDescent="0.25">
      <c r="A150" t="s">
        <v>10</v>
      </c>
      <c r="B150" t="s">
        <v>167</v>
      </c>
      <c r="C150" t="s">
        <v>109</v>
      </c>
      <c r="D150">
        <v>10</v>
      </c>
      <c r="E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6" x14ac:dyDescent="0.25">
      <c r="A151" t="s">
        <v>10</v>
      </c>
      <c r="B151" t="s">
        <v>167</v>
      </c>
      <c r="C151" t="s">
        <v>110</v>
      </c>
      <c r="D151">
        <v>18</v>
      </c>
      <c r="E151">
        <v>1</v>
      </c>
      <c r="H151">
        <v>1</v>
      </c>
      <c r="J151">
        <v>1</v>
      </c>
    </row>
    <row r="152" spans="1:16" x14ac:dyDescent="0.25">
      <c r="A152" t="s">
        <v>10</v>
      </c>
      <c r="B152" t="s">
        <v>167</v>
      </c>
      <c r="C152" t="s">
        <v>111</v>
      </c>
      <c r="D152">
        <v>8</v>
      </c>
      <c r="E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6" x14ac:dyDescent="0.25">
      <c r="A153" t="s">
        <v>10</v>
      </c>
      <c r="B153" t="s">
        <v>167</v>
      </c>
      <c r="C153" t="s">
        <v>112</v>
      </c>
      <c r="D153">
        <v>8</v>
      </c>
      <c r="E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</row>
    <row r="154" spans="1:16" x14ac:dyDescent="0.25">
      <c r="A154" t="s">
        <v>10</v>
      </c>
      <c r="B154" t="s">
        <v>167</v>
      </c>
      <c r="C154" t="s">
        <v>113</v>
      </c>
      <c r="D154">
        <v>8</v>
      </c>
      <c r="E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</row>
    <row r="155" spans="1:16" x14ac:dyDescent="0.25">
      <c r="A155" t="s">
        <v>10</v>
      </c>
      <c r="B155" t="s">
        <v>167</v>
      </c>
      <c r="C155" t="s">
        <v>114</v>
      </c>
      <c r="D155">
        <v>8</v>
      </c>
      <c r="E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</row>
    <row r="156" spans="1:16" x14ac:dyDescent="0.25">
      <c r="A156" t="s">
        <v>10</v>
      </c>
      <c r="B156" t="s">
        <v>167</v>
      </c>
      <c r="C156" t="s">
        <v>115</v>
      </c>
      <c r="D156">
        <v>10</v>
      </c>
      <c r="E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</row>
    <row r="157" spans="1:16" x14ac:dyDescent="0.25">
      <c r="A157" t="s">
        <v>10</v>
      </c>
      <c r="B157" t="s">
        <v>167</v>
      </c>
      <c r="C157" t="s">
        <v>116</v>
      </c>
      <c r="D157">
        <v>12</v>
      </c>
      <c r="E157">
        <v>1</v>
      </c>
      <c r="H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</row>
    <row r="158" spans="1:16" x14ac:dyDescent="0.25">
      <c r="A158" t="s">
        <v>10</v>
      </c>
      <c r="B158" t="s">
        <v>167</v>
      </c>
      <c r="C158" t="s">
        <v>117</v>
      </c>
      <c r="D158">
        <v>12</v>
      </c>
      <c r="E158">
        <v>1</v>
      </c>
      <c r="H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6" x14ac:dyDescent="0.25">
      <c r="A159" t="s">
        <v>10</v>
      </c>
      <c r="B159" t="s">
        <v>167</v>
      </c>
      <c r="C159" t="s">
        <v>118</v>
      </c>
      <c r="D159">
        <v>10</v>
      </c>
      <c r="E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</row>
    <row r="160" spans="1:16" x14ac:dyDescent="0.25">
      <c r="A160" t="s">
        <v>10</v>
      </c>
      <c r="B160" t="s">
        <v>167</v>
      </c>
      <c r="C160" t="s">
        <v>119</v>
      </c>
      <c r="D160">
        <v>30</v>
      </c>
      <c r="E160">
        <v>1</v>
      </c>
      <c r="H160">
        <v>1</v>
      </c>
      <c r="L160">
        <v>1</v>
      </c>
      <c r="P160">
        <v>1</v>
      </c>
    </row>
    <row r="161" spans="1:16" x14ac:dyDescent="0.25">
      <c r="A161" t="s">
        <v>10</v>
      </c>
      <c r="B161" t="s">
        <v>167</v>
      </c>
      <c r="C161" t="s">
        <v>119</v>
      </c>
      <c r="D161">
        <v>30</v>
      </c>
      <c r="E161">
        <v>1</v>
      </c>
      <c r="H161">
        <v>1</v>
      </c>
      <c r="P161">
        <v>1</v>
      </c>
    </row>
    <row r="162" spans="1:16" x14ac:dyDescent="0.25">
      <c r="A162" t="s">
        <v>10</v>
      </c>
      <c r="B162" t="s">
        <v>167</v>
      </c>
      <c r="C162" t="s">
        <v>120</v>
      </c>
      <c r="D162">
        <v>300</v>
      </c>
      <c r="F162">
        <v>1</v>
      </c>
      <c r="H162">
        <v>1</v>
      </c>
      <c r="J162">
        <v>1</v>
      </c>
      <c r="P162">
        <v>1</v>
      </c>
    </row>
    <row r="163" spans="1:16" x14ac:dyDescent="0.25">
      <c r="A163" t="s">
        <v>10</v>
      </c>
      <c r="B163" t="s">
        <v>167</v>
      </c>
      <c r="C163" t="s">
        <v>121</v>
      </c>
      <c r="D163">
        <v>34</v>
      </c>
      <c r="F163">
        <v>1</v>
      </c>
      <c r="H163">
        <v>1</v>
      </c>
      <c r="L163">
        <v>1</v>
      </c>
      <c r="P163">
        <v>1</v>
      </c>
    </row>
    <row r="164" spans="1:16" x14ac:dyDescent="0.25">
      <c r="A164" t="s">
        <v>10</v>
      </c>
      <c r="B164" t="s">
        <v>167</v>
      </c>
      <c r="C164" t="s">
        <v>122</v>
      </c>
      <c r="D164">
        <v>21</v>
      </c>
      <c r="E164">
        <v>1</v>
      </c>
      <c r="N164">
        <v>1</v>
      </c>
      <c r="O164">
        <v>1</v>
      </c>
    </row>
    <row r="165" spans="1:16" x14ac:dyDescent="0.25">
      <c r="A165" t="s">
        <v>10</v>
      </c>
      <c r="B165" t="s">
        <v>167</v>
      </c>
      <c r="C165" t="s">
        <v>123</v>
      </c>
      <c r="D165">
        <v>18</v>
      </c>
      <c r="E165">
        <v>1</v>
      </c>
      <c r="H165">
        <v>1</v>
      </c>
      <c r="J165">
        <v>1</v>
      </c>
    </row>
    <row r="166" spans="1:16" x14ac:dyDescent="0.25">
      <c r="A166" t="s">
        <v>10</v>
      </c>
      <c r="B166" t="s">
        <v>167</v>
      </c>
      <c r="C166" t="s">
        <v>124</v>
      </c>
      <c r="D166">
        <v>24</v>
      </c>
      <c r="E166">
        <v>1</v>
      </c>
      <c r="O166">
        <v>1</v>
      </c>
    </row>
    <row r="167" spans="1:16" x14ac:dyDescent="0.25">
      <c r="A167" t="s">
        <v>10</v>
      </c>
      <c r="B167" t="s">
        <v>167</v>
      </c>
      <c r="C167" t="s">
        <v>125</v>
      </c>
      <c r="D167">
        <v>30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O167">
        <v>1</v>
      </c>
      <c r="P167">
        <v>1</v>
      </c>
    </row>
    <row r="168" spans="1:16" x14ac:dyDescent="0.25">
      <c r="A168" t="s">
        <v>10</v>
      </c>
      <c r="B168" t="s">
        <v>167</v>
      </c>
      <c r="C168" t="s">
        <v>228</v>
      </c>
      <c r="D168">
        <v>154</v>
      </c>
      <c r="F168">
        <v>1</v>
      </c>
      <c r="I168">
        <v>1</v>
      </c>
      <c r="J168">
        <v>1</v>
      </c>
      <c r="P168">
        <v>1</v>
      </c>
    </row>
    <row r="169" spans="1:16" x14ac:dyDescent="0.25">
      <c r="A169" t="s">
        <v>10</v>
      </c>
      <c r="B169" t="s">
        <v>167</v>
      </c>
      <c r="C169" t="s">
        <v>126</v>
      </c>
      <c r="D169">
        <v>20</v>
      </c>
      <c r="E169">
        <v>1</v>
      </c>
      <c r="H169">
        <v>1</v>
      </c>
      <c r="M169">
        <v>1</v>
      </c>
      <c r="P169">
        <v>1</v>
      </c>
    </row>
    <row r="170" spans="1:16" x14ac:dyDescent="0.25">
      <c r="A170" t="s">
        <v>10</v>
      </c>
      <c r="B170" t="s">
        <v>167</v>
      </c>
      <c r="C170" t="s">
        <v>127</v>
      </c>
      <c r="D170">
        <v>24</v>
      </c>
      <c r="E170">
        <v>1</v>
      </c>
    </row>
    <row r="171" spans="1:16" x14ac:dyDescent="0.25">
      <c r="A171" t="s">
        <v>10</v>
      </c>
      <c r="B171" t="s">
        <v>167</v>
      </c>
      <c r="C171" t="s">
        <v>128</v>
      </c>
      <c r="D171">
        <v>32</v>
      </c>
      <c r="E171">
        <v>1</v>
      </c>
      <c r="H171">
        <v>1</v>
      </c>
      <c r="I171">
        <v>1</v>
      </c>
      <c r="N171">
        <v>1</v>
      </c>
      <c r="O171">
        <v>1</v>
      </c>
      <c r="P171">
        <v>1</v>
      </c>
    </row>
    <row r="172" spans="1:16" x14ac:dyDescent="0.25">
      <c r="A172" t="s">
        <v>10</v>
      </c>
      <c r="B172" t="s">
        <v>167</v>
      </c>
      <c r="C172" t="s">
        <v>129</v>
      </c>
      <c r="D172">
        <v>50</v>
      </c>
      <c r="E172">
        <v>1</v>
      </c>
      <c r="P172">
        <v>1</v>
      </c>
    </row>
    <row r="173" spans="1:16" x14ac:dyDescent="0.25">
      <c r="A173" t="s">
        <v>10</v>
      </c>
      <c r="B173" t="s">
        <v>167</v>
      </c>
      <c r="C173" t="s">
        <v>130</v>
      </c>
      <c r="D173">
        <v>30</v>
      </c>
      <c r="E173">
        <v>1</v>
      </c>
      <c r="H173">
        <v>1</v>
      </c>
      <c r="K173">
        <v>1</v>
      </c>
      <c r="L173">
        <v>1</v>
      </c>
    </row>
    <row r="174" spans="1:16" x14ac:dyDescent="0.25">
      <c r="A174" t="s">
        <v>10</v>
      </c>
      <c r="B174" t="s">
        <v>167</v>
      </c>
      <c r="C174" t="s">
        <v>131</v>
      </c>
      <c r="D174">
        <v>42</v>
      </c>
      <c r="E174">
        <v>1</v>
      </c>
      <c r="P174">
        <v>1</v>
      </c>
    </row>
    <row r="175" spans="1:16" x14ac:dyDescent="0.25">
      <c r="A175" t="s">
        <v>10</v>
      </c>
      <c r="B175" t="s">
        <v>167</v>
      </c>
      <c r="C175" t="s">
        <v>132</v>
      </c>
      <c r="D175">
        <v>20</v>
      </c>
      <c r="E175">
        <v>1</v>
      </c>
      <c r="H175">
        <v>1</v>
      </c>
      <c r="K175">
        <v>1</v>
      </c>
    </row>
    <row r="176" spans="1:16" x14ac:dyDescent="0.25">
      <c r="A176" t="s">
        <v>10</v>
      </c>
      <c r="B176" t="s">
        <v>167</v>
      </c>
      <c r="C176" t="s">
        <v>132</v>
      </c>
      <c r="D176">
        <v>20</v>
      </c>
      <c r="E176">
        <v>1</v>
      </c>
      <c r="H176">
        <v>1</v>
      </c>
      <c r="K176">
        <v>1</v>
      </c>
    </row>
    <row r="177" spans="1:16" x14ac:dyDescent="0.25">
      <c r="A177" t="s">
        <v>10</v>
      </c>
      <c r="B177" t="s">
        <v>167</v>
      </c>
      <c r="C177" t="s">
        <v>133</v>
      </c>
      <c r="D177">
        <v>30</v>
      </c>
      <c r="E177">
        <v>1</v>
      </c>
      <c r="H177">
        <v>1</v>
      </c>
      <c r="I177">
        <v>1</v>
      </c>
      <c r="L177">
        <v>1</v>
      </c>
    </row>
    <row r="178" spans="1:16" x14ac:dyDescent="0.25">
      <c r="A178" t="s">
        <v>10</v>
      </c>
      <c r="B178" t="s">
        <v>167</v>
      </c>
      <c r="C178" t="s">
        <v>134</v>
      </c>
      <c r="D178">
        <v>20</v>
      </c>
      <c r="E178">
        <v>1</v>
      </c>
      <c r="M178">
        <v>1</v>
      </c>
    </row>
    <row r="179" spans="1:16" x14ac:dyDescent="0.25">
      <c r="A179" t="s">
        <v>10</v>
      </c>
      <c r="B179" t="s">
        <v>167</v>
      </c>
      <c r="C179" t="s">
        <v>135</v>
      </c>
      <c r="D179">
        <v>18</v>
      </c>
      <c r="E179">
        <v>1</v>
      </c>
      <c r="J179">
        <v>1</v>
      </c>
      <c r="L179">
        <v>1</v>
      </c>
      <c r="N179">
        <v>1</v>
      </c>
      <c r="O179">
        <v>1</v>
      </c>
      <c r="P179">
        <v>1</v>
      </c>
    </row>
    <row r="180" spans="1:16" x14ac:dyDescent="0.25">
      <c r="A180" t="s">
        <v>10</v>
      </c>
      <c r="B180" t="s">
        <v>167</v>
      </c>
      <c r="C180" t="s">
        <v>229</v>
      </c>
      <c r="D180">
        <v>20</v>
      </c>
      <c r="E180">
        <v>1</v>
      </c>
      <c r="H180">
        <v>1</v>
      </c>
      <c r="K180">
        <v>1</v>
      </c>
      <c r="N180">
        <v>1</v>
      </c>
    </row>
    <row r="181" spans="1:16" x14ac:dyDescent="0.25">
      <c r="A181" t="s">
        <v>10</v>
      </c>
      <c r="B181" t="s">
        <v>167</v>
      </c>
      <c r="C181" t="s">
        <v>136</v>
      </c>
      <c r="D181">
        <v>40</v>
      </c>
      <c r="E181">
        <v>1</v>
      </c>
      <c r="P181">
        <v>1</v>
      </c>
    </row>
    <row r="182" spans="1:16" x14ac:dyDescent="0.25">
      <c r="A182" t="s">
        <v>10</v>
      </c>
      <c r="B182" t="s">
        <v>167</v>
      </c>
      <c r="C182" t="s">
        <v>137</v>
      </c>
      <c r="D182">
        <v>37</v>
      </c>
      <c r="E182">
        <v>1</v>
      </c>
      <c r="H182">
        <v>1</v>
      </c>
      <c r="I182">
        <v>1</v>
      </c>
      <c r="J182">
        <v>1</v>
      </c>
      <c r="L182">
        <v>1</v>
      </c>
      <c r="O182">
        <v>1</v>
      </c>
      <c r="P182">
        <v>1</v>
      </c>
    </row>
    <row r="183" spans="1:16" x14ac:dyDescent="0.25">
      <c r="A183" t="s">
        <v>10</v>
      </c>
      <c r="B183" t="s">
        <v>167</v>
      </c>
      <c r="C183" t="s">
        <v>137</v>
      </c>
      <c r="D183">
        <v>34</v>
      </c>
      <c r="E183">
        <v>1</v>
      </c>
      <c r="H183">
        <v>1</v>
      </c>
      <c r="L183">
        <v>1</v>
      </c>
      <c r="M183">
        <v>1</v>
      </c>
      <c r="N183">
        <v>1</v>
      </c>
      <c r="O183">
        <v>1</v>
      </c>
      <c r="P183">
        <v>1</v>
      </c>
    </row>
    <row r="184" spans="1:16" x14ac:dyDescent="0.25">
      <c r="A184" t="s">
        <v>10</v>
      </c>
      <c r="B184" t="s">
        <v>167</v>
      </c>
      <c r="C184" t="s">
        <v>138</v>
      </c>
      <c r="D184">
        <v>14</v>
      </c>
      <c r="E184">
        <v>1</v>
      </c>
      <c r="H184">
        <v>1</v>
      </c>
      <c r="J184">
        <v>1</v>
      </c>
      <c r="K184">
        <v>1</v>
      </c>
      <c r="L184">
        <v>1</v>
      </c>
      <c r="O184">
        <v>1</v>
      </c>
      <c r="P184">
        <v>1</v>
      </c>
    </row>
    <row r="185" spans="1:16" x14ac:dyDescent="0.25">
      <c r="A185" t="s">
        <v>10</v>
      </c>
      <c r="B185" t="s">
        <v>167</v>
      </c>
      <c r="C185" t="s">
        <v>139</v>
      </c>
      <c r="D185">
        <v>20</v>
      </c>
      <c r="E185">
        <v>1</v>
      </c>
      <c r="H185">
        <v>1</v>
      </c>
      <c r="L185">
        <v>1</v>
      </c>
      <c r="N185">
        <v>1</v>
      </c>
    </row>
    <row r="186" spans="1:16" x14ac:dyDescent="0.25">
      <c r="A186" t="s">
        <v>10</v>
      </c>
      <c r="B186" t="s">
        <v>167</v>
      </c>
      <c r="C186" t="s">
        <v>140</v>
      </c>
      <c r="D186">
        <v>20</v>
      </c>
      <c r="E186">
        <v>1</v>
      </c>
      <c r="H186">
        <v>1</v>
      </c>
      <c r="L186">
        <v>1</v>
      </c>
      <c r="N186">
        <v>1</v>
      </c>
    </row>
    <row r="187" spans="1:16" x14ac:dyDescent="0.25">
      <c r="A187" t="s">
        <v>10</v>
      </c>
      <c r="B187" t="s">
        <v>167</v>
      </c>
      <c r="C187" t="s">
        <v>230</v>
      </c>
      <c r="D187">
        <v>217</v>
      </c>
      <c r="F187">
        <v>1</v>
      </c>
      <c r="P187">
        <v>1</v>
      </c>
    </row>
    <row r="188" spans="1:16" x14ac:dyDescent="0.25">
      <c r="A188" t="s">
        <v>10</v>
      </c>
      <c r="B188" t="s">
        <v>167</v>
      </c>
      <c r="C188" t="s">
        <v>231</v>
      </c>
      <c r="D188">
        <v>40</v>
      </c>
      <c r="E188">
        <v>1</v>
      </c>
      <c r="P188">
        <v>1</v>
      </c>
    </row>
    <row r="189" spans="1:16" x14ac:dyDescent="0.25">
      <c r="A189" t="s">
        <v>10</v>
      </c>
      <c r="B189" t="s">
        <v>167</v>
      </c>
      <c r="C189" t="s">
        <v>232</v>
      </c>
      <c r="D189">
        <v>78</v>
      </c>
      <c r="F189">
        <v>1</v>
      </c>
      <c r="P189">
        <v>1</v>
      </c>
    </row>
    <row r="190" spans="1:16" x14ac:dyDescent="0.25">
      <c r="A190" t="s">
        <v>10</v>
      </c>
      <c r="B190" t="s">
        <v>167</v>
      </c>
      <c r="C190" t="s">
        <v>141</v>
      </c>
      <c r="D190">
        <v>45</v>
      </c>
      <c r="G190">
        <v>1</v>
      </c>
      <c r="H190">
        <v>1</v>
      </c>
      <c r="M190">
        <v>1</v>
      </c>
      <c r="N190">
        <v>1</v>
      </c>
      <c r="O190">
        <v>1</v>
      </c>
      <c r="P190">
        <v>1</v>
      </c>
    </row>
    <row r="191" spans="1:16" x14ac:dyDescent="0.25">
      <c r="A191" t="s">
        <v>10</v>
      </c>
      <c r="B191" t="s">
        <v>167</v>
      </c>
      <c r="C191" t="s">
        <v>142</v>
      </c>
      <c r="D191">
        <v>24</v>
      </c>
      <c r="E191">
        <v>1</v>
      </c>
      <c r="P191">
        <v>1</v>
      </c>
    </row>
    <row r="192" spans="1:16" x14ac:dyDescent="0.25">
      <c r="A192" t="s">
        <v>10</v>
      </c>
      <c r="B192" t="s">
        <v>167</v>
      </c>
      <c r="C192" t="s">
        <v>143</v>
      </c>
      <c r="D192">
        <v>15</v>
      </c>
      <c r="E192">
        <v>1</v>
      </c>
      <c r="P192">
        <v>1</v>
      </c>
    </row>
    <row r="193" spans="1:16" x14ac:dyDescent="0.25">
      <c r="A193" t="s">
        <v>10</v>
      </c>
      <c r="B193" t="s">
        <v>167</v>
      </c>
      <c r="C193" t="s">
        <v>144</v>
      </c>
      <c r="D193">
        <v>15</v>
      </c>
      <c r="E193">
        <v>1</v>
      </c>
      <c r="L193">
        <v>1</v>
      </c>
      <c r="P193">
        <v>1</v>
      </c>
    </row>
    <row r="194" spans="1:16" x14ac:dyDescent="0.25">
      <c r="A194" t="s">
        <v>10</v>
      </c>
      <c r="B194" t="s">
        <v>167</v>
      </c>
      <c r="C194" t="s">
        <v>145</v>
      </c>
      <c r="D194">
        <v>12</v>
      </c>
      <c r="E194">
        <v>1</v>
      </c>
      <c r="J194">
        <v>1</v>
      </c>
      <c r="M194">
        <v>1</v>
      </c>
      <c r="P194">
        <v>1</v>
      </c>
    </row>
    <row r="195" spans="1:16" x14ac:dyDescent="0.25">
      <c r="A195" t="s">
        <v>10</v>
      </c>
      <c r="B195" t="s">
        <v>167</v>
      </c>
      <c r="C195" t="s">
        <v>146</v>
      </c>
      <c r="D195">
        <v>12</v>
      </c>
      <c r="E195">
        <v>1</v>
      </c>
      <c r="J195">
        <v>1</v>
      </c>
      <c r="M195">
        <v>1</v>
      </c>
      <c r="P195">
        <v>1</v>
      </c>
    </row>
    <row r="196" spans="1:16" x14ac:dyDescent="0.25">
      <c r="A196" t="s">
        <v>10</v>
      </c>
      <c r="B196" t="s">
        <v>167</v>
      </c>
      <c r="C196" t="s">
        <v>147</v>
      </c>
      <c r="D196">
        <v>12</v>
      </c>
      <c r="E196">
        <v>1</v>
      </c>
      <c r="J196">
        <v>1</v>
      </c>
      <c r="M196">
        <v>1</v>
      </c>
      <c r="P196">
        <v>1</v>
      </c>
    </row>
    <row r="197" spans="1:16" x14ac:dyDescent="0.25">
      <c r="A197" t="s">
        <v>10</v>
      </c>
      <c r="B197" t="s">
        <v>167</v>
      </c>
      <c r="C197" t="s">
        <v>148</v>
      </c>
      <c r="D197">
        <v>12</v>
      </c>
      <c r="E197">
        <v>1</v>
      </c>
      <c r="J197">
        <v>1</v>
      </c>
      <c r="M197">
        <v>1</v>
      </c>
      <c r="P197">
        <v>1</v>
      </c>
    </row>
    <row r="198" spans="1:16" x14ac:dyDescent="0.25">
      <c r="A198" t="s">
        <v>10</v>
      </c>
      <c r="B198" t="s">
        <v>167</v>
      </c>
      <c r="C198" t="s">
        <v>149</v>
      </c>
      <c r="D198">
        <v>12</v>
      </c>
      <c r="E198">
        <v>1</v>
      </c>
      <c r="J198">
        <v>1</v>
      </c>
      <c r="M198">
        <v>1</v>
      </c>
      <c r="P198">
        <v>1</v>
      </c>
    </row>
    <row r="199" spans="1:16" x14ac:dyDescent="0.25">
      <c r="A199" t="s">
        <v>10</v>
      </c>
      <c r="B199" t="s">
        <v>167</v>
      </c>
      <c r="C199" t="s">
        <v>150</v>
      </c>
      <c r="D199">
        <v>12</v>
      </c>
      <c r="E199">
        <v>1</v>
      </c>
      <c r="J199">
        <v>1</v>
      </c>
      <c r="M199">
        <v>1</v>
      </c>
      <c r="P199">
        <v>1</v>
      </c>
    </row>
    <row r="200" spans="1:16" x14ac:dyDescent="0.25">
      <c r="A200" t="s">
        <v>10</v>
      </c>
      <c r="B200" t="s">
        <v>167</v>
      </c>
      <c r="C200" t="s">
        <v>151</v>
      </c>
      <c r="D200">
        <v>12</v>
      </c>
      <c r="E200">
        <v>1</v>
      </c>
      <c r="J200">
        <v>1</v>
      </c>
      <c r="M200">
        <v>1</v>
      </c>
      <c r="P200">
        <v>1</v>
      </c>
    </row>
    <row r="201" spans="1:16" x14ac:dyDescent="0.25">
      <c r="A201" t="s">
        <v>10</v>
      </c>
      <c r="B201" t="s">
        <v>167</v>
      </c>
      <c r="C201" t="s">
        <v>152</v>
      </c>
      <c r="D201">
        <v>12</v>
      </c>
      <c r="E201">
        <v>1</v>
      </c>
      <c r="J201">
        <v>1</v>
      </c>
      <c r="M201">
        <v>1</v>
      </c>
      <c r="P201">
        <v>1</v>
      </c>
    </row>
    <row r="202" spans="1:16" x14ac:dyDescent="0.25">
      <c r="A202" t="s">
        <v>12</v>
      </c>
      <c r="B202" t="s">
        <v>167</v>
      </c>
      <c r="C202" t="s">
        <v>25</v>
      </c>
      <c r="D202">
        <v>60</v>
      </c>
      <c r="E202">
        <v>1</v>
      </c>
      <c r="H202">
        <v>1</v>
      </c>
      <c r="L202">
        <v>1</v>
      </c>
      <c r="P202">
        <v>1</v>
      </c>
    </row>
    <row r="203" spans="1:16" x14ac:dyDescent="0.25">
      <c r="A203" t="s">
        <v>12</v>
      </c>
      <c r="B203" t="s">
        <v>167</v>
      </c>
      <c r="C203" t="s">
        <v>26</v>
      </c>
      <c r="D203">
        <v>30</v>
      </c>
      <c r="E203">
        <v>1</v>
      </c>
    </row>
    <row r="204" spans="1:16" x14ac:dyDescent="0.25">
      <c r="A204" t="s">
        <v>12</v>
      </c>
      <c r="B204" t="s">
        <v>167</v>
      </c>
      <c r="C204" t="s">
        <v>27</v>
      </c>
      <c r="D204">
        <v>12</v>
      </c>
      <c r="E204">
        <v>1</v>
      </c>
      <c r="N204">
        <v>1</v>
      </c>
      <c r="O204">
        <v>1</v>
      </c>
      <c r="P204">
        <v>1</v>
      </c>
    </row>
    <row r="205" spans="1:16" x14ac:dyDescent="0.25">
      <c r="A205" t="s">
        <v>12</v>
      </c>
      <c r="B205" t="s">
        <v>167</v>
      </c>
      <c r="C205" t="s">
        <v>28</v>
      </c>
      <c r="D205">
        <v>16</v>
      </c>
      <c r="E205">
        <v>1</v>
      </c>
      <c r="L205">
        <v>1</v>
      </c>
      <c r="O205">
        <v>1</v>
      </c>
      <c r="P205">
        <v>1</v>
      </c>
    </row>
    <row r="206" spans="1:16" x14ac:dyDescent="0.25">
      <c r="A206" t="s">
        <v>12</v>
      </c>
      <c r="B206" t="s">
        <v>167</v>
      </c>
      <c r="C206" t="s">
        <v>29</v>
      </c>
      <c r="D206">
        <v>16</v>
      </c>
      <c r="E206">
        <v>1</v>
      </c>
      <c r="P206">
        <v>1</v>
      </c>
    </row>
    <row r="207" spans="1:16" x14ac:dyDescent="0.25">
      <c r="A207" t="s">
        <v>12</v>
      </c>
      <c r="B207" t="s">
        <v>167</v>
      </c>
      <c r="C207" t="s">
        <v>30</v>
      </c>
      <c r="D207">
        <v>32</v>
      </c>
      <c r="E207">
        <v>1</v>
      </c>
      <c r="P207">
        <v>1</v>
      </c>
    </row>
    <row r="208" spans="1:16" x14ac:dyDescent="0.25">
      <c r="A208" t="s">
        <v>12</v>
      </c>
      <c r="B208" t="s">
        <v>167</v>
      </c>
      <c r="C208" t="s">
        <v>31</v>
      </c>
      <c r="D208">
        <v>12</v>
      </c>
      <c r="E208">
        <v>1</v>
      </c>
      <c r="H208">
        <v>1</v>
      </c>
      <c r="J208">
        <v>1</v>
      </c>
      <c r="K208">
        <v>1</v>
      </c>
      <c r="L208">
        <v>1</v>
      </c>
      <c r="N208">
        <v>1</v>
      </c>
      <c r="P208">
        <v>1</v>
      </c>
    </row>
    <row r="209" spans="1:16" x14ac:dyDescent="0.25">
      <c r="A209" t="s">
        <v>12</v>
      </c>
      <c r="B209" t="s">
        <v>167</v>
      </c>
      <c r="C209" t="s">
        <v>32</v>
      </c>
      <c r="D209">
        <v>20</v>
      </c>
      <c r="E209">
        <v>1</v>
      </c>
    </row>
    <row r="210" spans="1:16" x14ac:dyDescent="0.25">
      <c r="A210" t="s">
        <v>12</v>
      </c>
      <c r="B210" t="s">
        <v>167</v>
      </c>
      <c r="C210" t="s">
        <v>33</v>
      </c>
      <c r="D210">
        <v>18</v>
      </c>
      <c r="E210">
        <v>1</v>
      </c>
      <c r="O210">
        <v>1</v>
      </c>
      <c r="P210">
        <v>1</v>
      </c>
    </row>
    <row r="211" spans="1:16" x14ac:dyDescent="0.25">
      <c r="A211" t="s">
        <v>12</v>
      </c>
      <c r="B211" t="s">
        <v>167</v>
      </c>
      <c r="C211" t="s">
        <v>169</v>
      </c>
      <c r="D211">
        <v>12</v>
      </c>
      <c r="E211">
        <v>1</v>
      </c>
      <c r="K211">
        <v>1</v>
      </c>
      <c r="L211">
        <v>1</v>
      </c>
      <c r="O211">
        <v>1</v>
      </c>
      <c r="P211">
        <v>1</v>
      </c>
    </row>
    <row r="212" spans="1:16" x14ac:dyDescent="0.25">
      <c r="A212" t="s">
        <v>12</v>
      </c>
      <c r="B212" t="s">
        <v>167</v>
      </c>
      <c r="C212" t="s">
        <v>170</v>
      </c>
      <c r="D212">
        <v>12</v>
      </c>
      <c r="E212">
        <v>1</v>
      </c>
      <c r="J212">
        <v>1</v>
      </c>
      <c r="K212">
        <v>1</v>
      </c>
      <c r="M212">
        <v>1</v>
      </c>
      <c r="N212">
        <v>1</v>
      </c>
      <c r="P212">
        <v>1</v>
      </c>
    </row>
    <row r="213" spans="1:16" x14ac:dyDescent="0.25">
      <c r="A213" t="s">
        <v>12</v>
      </c>
      <c r="B213" t="s">
        <v>167</v>
      </c>
      <c r="C213" t="s">
        <v>171</v>
      </c>
      <c r="D213">
        <v>12</v>
      </c>
      <c r="E213">
        <v>1</v>
      </c>
      <c r="I213">
        <v>1</v>
      </c>
      <c r="K213">
        <v>1</v>
      </c>
      <c r="O213">
        <v>1</v>
      </c>
      <c r="P213">
        <v>1</v>
      </c>
    </row>
    <row r="214" spans="1:16" x14ac:dyDescent="0.25">
      <c r="A214" t="s">
        <v>12</v>
      </c>
      <c r="B214" t="s">
        <v>167</v>
      </c>
      <c r="C214" t="s">
        <v>172</v>
      </c>
      <c r="D214">
        <v>12</v>
      </c>
      <c r="E214">
        <v>1</v>
      </c>
      <c r="H214">
        <v>1</v>
      </c>
      <c r="K214">
        <v>1</v>
      </c>
      <c r="O214">
        <v>1</v>
      </c>
      <c r="P214">
        <v>1</v>
      </c>
    </row>
    <row r="215" spans="1:16" x14ac:dyDescent="0.25">
      <c r="A215" t="s">
        <v>12</v>
      </c>
      <c r="B215" t="s">
        <v>167</v>
      </c>
      <c r="C215" t="s">
        <v>173</v>
      </c>
      <c r="D215">
        <v>211</v>
      </c>
      <c r="F215">
        <v>1</v>
      </c>
      <c r="H215">
        <v>1</v>
      </c>
      <c r="O215">
        <v>1</v>
      </c>
    </row>
    <row r="216" spans="1:16" x14ac:dyDescent="0.25">
      <c r="A216" t="s">
        <v>12</v>
      </c>
      <c r="B216" t="s">
        <v>167</v>
      </c>
      <c r="C216" t="s">
        <v>174</v>
      </c>
      <c r="D216">
        <v>12</v>
      </c>
      <c r="E216">
        <v>1</v>
      </c>
      <c r="L216">
        <v>1</v>
      </c>
      <c r="O216">
        <v>1</v>
      </c>
      <c r="P216">
        <v>1</v>
      </c>
    </row>
    <row r="217" spans="1:16" x14ac:dyDescent="0.25">
      <c r="A217" t="s">
        <v>12</v>
      </c>
      <c r="B217" t="s">
        <v>167</v>
      </c>
      <c r="C217" t="s">
        <v>175</v>
      </c>
      <c r="D217">
        <v>12</v>
      </c>
      <c r="E217">
        <v>1</v>
      </c>
      <c r="K217">
        <v>1</v>
      </c>
      <c r="O217">
        <v>1</v>
      </c>
      <c r="P217">
        <v>1</v>
      </c>
    </row>
    <row r="218" spans="1:16" x14ac:dyDescent="0.25">
      <c r="A218" t="s">
        <v>12</v>
      </c>
      <c r="B218" t="s">
        <v>167</v>
      </c>
      <c r="C218" t="s">
        <v>176</v>
      </c>
      <c r="D218">
        <v>24</v>
      </c>
      <c r="E218">
        <v>1</v>
      </c>
    </row>
    <row r="219" spans="1:16" x14ac:dyDescent="0.25">
      <c r="A219" t="s">
        <v>12</v>
      </c>
      <c r="B219" t="s">
        <v>167</v>
      </c>
      <c r="C219" t="s">
        <v>177</v>
      </c>
      <c r="D219">
        <v>24</v>
      </c>
      <c r="E219">
        <v>1</v>
      </c>
    </row>
    <row r="220" spans="1:16" x14ac:dyDescent="0.25">
      <c r="A220" t="s">
        <v>12</v>
      </c>
      <c r="B220" t="s">
        <v>167</v>
      </c>
      <c r="C220" t="s">
        <v>178</v>
      </c>
      <c r="D220">
        <v>20</v>
      </c>
      <c r="E220">
        <v>1</v>
      </c>
    </row>
    <row r="221" spans="1:16" x14ac:dyDescent="0.25">
      <c r="A221" t="s">
        <v>12</v>
      </c>
      <c r="B221" t="s">
        <v>167</v>
      </c>
      <c r="C221" t="s">
        <v>179</v>
      </c>
      <c r="D221">
        <v>24</v>
      </c>
      <c r="E221">
        <v>1</v>
      </c>
    </row>
    <row r="222" spans="1:16" x14ac:dyDescent="0.25">
      <c r="A222" t="s">
        <v>12</v>
      </c>
      <c r="B222" t="s">
        <v>167</v>
      </c>
      <c r="C222" t="s">
        <v>180</v>
      </c>
      <c r="D222">
        <v>99</v>
      </c>
      <c r="F222">
        <v>1</v>
      </c>
      <c r="H222">
        <v>1</v>
      </c>
      <c r="P222">
        <v>1</v>
      </c>
    </row>
    <row r="223" spans="1:16" x14ac:dyDescent="0.25">
      <c r="A223" t="s">
        <v>12</v>
      </c>
      <c r="B223" t="s">
        <v>167</v>
      </c>
      <c r="C223" t="s">
        <v>181</v>
      </c>
      <c r="D223">
        <v>12</v>
      </c>
      <c r="E223">
        <v>1</v>
      </c>
      <c r="H223">
        <v>1</v>
      </c>
      <c r="L223">
        <v>1</v>
      </c>
    </row>
    <row r="224" spans="1:16" x14ac:dyDescent="0.25">
      <c r="A224" t="s">
        <v>12</v>
      </c>
      <c r="B224" t="s">
        <v>167</v>
      </c>
      <c r="C224" t="s">
        <v>182</v>
      </c>
      <c r="D224">
        <v>12</v>
      </c>
      <c r="E224">
        <v>1</v>
      </c>
      <c r="H224">
        <v>1</v>
      </c>
      <c r="K224">
        <v>1</v>
      </c>
      <c r="L224">
        <v>1</v>
      </c>
      <c r="O224">
        <v>1</v>
      </c>
      <c r="P224">
        <v>1</v>
      </c>
    </row>
    <row r="225" spans="1:16" x14ac:dyDescent="0.25">
      <c r="A225" t="s">
        <v>12</v>
      </c>
      <c r="B225" t="s">
        <v>167</v>
      </c>
      <c r="C225" t="s">
        <v>183</v>
      </c>
      <c r="D225">
        <v>12</v>
      </c>
      <c r="E225">
        <v>1</v>
      </c>
      <c r="L225">
        <v>1</v>
      </c>
      <c r="O225">
        <v>1</v>
      </c>
      <c r="P225">
        <v>1</v>
      </c>
    </row>
    <row r="226" spans="1:16" x14ac:dyDescent="0.25">
      <c r="A226" t="s">
        <v>12</v>
      </c>
      <c r="B226" t="s">
        <v>167</v>
      </c>
      <c r="C226" t="s">
        <v>184</v>
      </c>
      <c r="D226">
        <v>12</v>
      </c>
      <c r="E226">
        <v>1</v>
      </c>
      <c r="H226">
        <v>1</v>
      </c>
      <c r="K226">
        <v>1</v>
      </c>
      <c r="L226">
        <v>1</v>
      </c>
      <c r="O226">
        <v>1</v>
      </c>
      <c r="P226">
        <v>1</v>
      </c>
    </row>
    <row r="227" spans="1:16" x14ac:dyDescent="0.25">
      <c r="A227" t="s">
        <v>12</v>
      </c>
      <c r="B227" t="s">
        <v>167</v>
      </c>
      <c r="C227" t="s">
        <v>185</v>
      </c>
      <c r="D227">
        <v>25</v>
      </c>
      <c r="G227">
        <v>1</v>
      </c>
      <c r="H227">
        <v>1</v>
      </c>
    </row>
    <row r="228" spans="1:16" x14ac:dyDescent="0.25">
      <c r="A228" t="s">
        <v>12</v>
      </c>
      <c r="B228" t="s">
        <v>167</v>
      </c>
      <c r="C228" t="s">
        <v>186</v>
      </c>
      <c r="D228">
        <v>40</v>
      </c>
      <c r="E228">
        <v>1</v>
      </c>
      <c r="P228">
        <v>1</v>
      </c>
    </row>
    <row r="229" spans="1:16" x14ac:dyDescent="0.25">
      <c r="A229" t="s">
        <v>12</v>
      </c>
      <c r="B229" t="s">
        <v>167</v>
      </c>
      <c r="C229" t="s">
        <v>187</v>
      </c>
      <c r="D229">
        <v>75</v>
      </c>
      <c r="F229">
        <v>1</v>
      </c>
      <c r="N229">
        <v>1</v>
      </c>
      <c r="P229">
        <v>1</v>
      </c>
    </row>
    <row r="230" spans="1:16" x14ac:dyDescent="0.25">
      <c r="A230" t="s">
        <v>12</v>
      </c>
      <c r="B230" t="s">
        <v>167</v>
      </c>
      <c r="C230" t="s">
        <v>34</v>
      </c>
      <c r="D230">
        <v>12</v>
      </c>
      <c r="E230">
        <v>1</v>
      </c>
      <c r="H230">
        <v>1</v>
      </c>
      <c r="L230">
        <v>1</v>
      </c>
      <c r="M230">
        <v>1</v>
      </c>
      <c r="N230">
        <v>1</v>
      </c>
      <c r="O230">
        <v>1</v>
      </c>
      <c r="P230">
        <v>1</v>
      </c>
    </row>
    <row r="231" spans="1:16" x14ac:dyDescent="0.25">
      <c r="A231" t="s">
        <v>12</v>
      </c>
      <c r="B231" t="s">
        <v>167</v>
      </c>
      <c r="C231" t="s">
        <v>188</v>
      </c>
      <c r="D231">
        <v>55</v>
      </c>
      <c r="F231">
        <v>1</v>
      </c>
      <c r="L231">
        <v>1</v>
      </c>
      <c r="P231">
        <v>1</v>
      </c>
    </row>
    <row r="232" spans="1:16" x14ac:dyDescent="0.25">
      <c r="A232" t="s">
        <v>12</v>
      </c>
      <c r="B232" t="s">
        <v>167</v>
      </c>
      <c r="C232" t="s">
        <v>35</v>
      </c>
      <c r="D232">
        <v>38</v>
      </c>
      <c r="E232">
        <v>1</v>
      </c>
      <c r="L232">
        <v>1</v>
      </c>
      <c r="M232">
        <v>1</v>
      </c>
      <c r="P232">
        <v>1</v>
      </c>
    </row>
    <row r="233" spans="1:16" x14ac:dyDescent="0.25">
      <c r="A233" t="s">
        <v>12</v>
      </c>
      <c r="B233" t="s">
        <v>167</v>
      </c>
      <c r="C233" t="s">
        <v>36</v>
      </c>
      <c r="D233">
        <v>18</v>
      </c>
      <c r="E233">
        <v>1</v>
      </c>
      <c r="O233">
        <v>1</v>
      </c>
      <c r="P233">
        <v>1</v>
      </c>
    </row>
    <row r="234" spans="1:16" x14ac:dyDescent="0.25">
      <c r="A234" t="s">
        <v>12</v>
      </c>
      <c r="B234" t="s">
        <v>167</v>
      </c>
      <c r="C234" t="s">
        <v>37</v>
      </c>
      <c r="D234">
        <v>18</v>
      </c>
      <c r="E234">
        <v>1</v>
      </c>
      <c r="P234">
        <v>1</v>
      </c>
    </row>
    <row r="235" spans="1:16" x14ac:dyDescent="0.25">
      <c r="A235" t="s">
        <v>12</v>
      </c>
      <c r="B235" t="s">
        <v>167</v>
      </c>
      <c r="C235" t="s">
        <v>38</v>
      </c>
      <c r="D235">
        <v>16</v>
      </c>
      <c r="E235">
        <v>1</v>
      </c>
      <c r="H235">
        <v>1</v>
      </c>
      <c r="P235">
        <v>1</v>
      </c>
    </row>
    <row r="236" spans="1:16" x14ac:dyDescent="0.25">
      <c r="A236" t="s">
        <v>12</v>
      </c>
      <c r="B236" t="s">
        <v>167</v>
      </c>
      <c r="C236" t="s">
        <v>39</v>
      </c>
      <c r="D236">
        <v>18</v>
      </c>
      <c r="E236">
        <v>1</v>
      </c>
      <c r="I236">
        <v>1</v>
      </c>
      <c r="P236">
        <v>1</v>
      </c>
    </row>
    <row r="237" spans="1:16" x14ac:dyDescent="0.25">
      <c r="A237" t="s">
        <v>12</v>
      </c>
      <c r="B237" t="s">
        <v>167</v>
      </c>
      <c r="C237" t="s">
        <v>40</v>
      </c>
      <c r="D237">
        <v>18</v>
      </c>
      <c r="E237">
        <v>1</v>
      </c>
      <c r="P237">
        <v>1</v>
      </c>
    </row>
    <row r="238" spans="1:16" x14ac:dyDescent="0.25">
      <c r="A238" t="s">
        <v>12</v>
      </c>
      <c r="B238" t="s">
        <v>167</v>
      </c>
      <c r="C238" t="s">
        <v>41</v>
      </c>
      <c r="D238">
        <v>12</v>
      </c>
      <c r="E238">
        <v>1</v>
      </c>
      <c r="H238">
        <v>1</v>
      </c>
      <c r="J238">
        <v>1</v>
      </c>
      <c r="L238">
        <v>1</v>
      </c>
      <c r="M238">
        <v>1</v>
      </c>
      <c r="P238">
        <v>1</v>
      </c>
    </row>
    <row r="239" spans="1:16" x14ac:dyDescent="0.25">
      <c r="A239" t="s">
        <v>12</v>
      </c>
      <c r="B239" t="s">
        <v>167</v>
      </c>
      <c r="C239" t="s">
        <v>42</v>
      </c>
      <c r="D239">
        <v>12</v>
      </c>
      <c r="E239">
        <v>1</v>
      </c>
      <c r="H239">
        <v>1</v>
      </c>
      <c r="I239">
        <v>1</v>
      </c>
      <c r="L239">
        <v>1</v>
      </c>
      <c r="M239">
        <v>1</v>
      </c>
      <c r="O239">
        <v>1</v>
      </c>
      <c r="P239">
        <v>1</v>
      </c>
    </row>
    <row r="240" spans="1:16" x14ac:dyDescent="0.25">
      <c r="A240" t="s">
        <v>12</v>
      </c>
      <c r="B240" t="s">
        <v>167</v>
      </c>
      <c r="C240" t="s">
        <v>43</v>
      </c>
      <c r="D240">
        <v>12</v>
      </c>
      <c r="E240">
        <v>1</v>
      </c>
      <c r="I240">
        <v>1</v>
      </c>
      <c r="J240">
        <v>1</v>
      </c>
      <c r="K240">
        <v>1</v>
      </c>
      <c r="L240">
        <v>1</v>
      </c>
      <c r="O240">
        <v>1</v>
      </c>
      <c r="P240">
        <v>1</v>
      </c>
    </row>
    <row r="241" spans="1:16" x14ac:dyDescent="0.25">
      <c r="A241" t="s">
        <v>12</v>
      </c>
      <c r="B241" t="s">
        <v>167</v>
      </c>
      <c r="C241" t="s">
        <v>189</v>
      </c>
      <c r="D241">
        <v>30</v>
      </c>
      <c r="E241">
        <v>1</v>
      </c>
      <c r="P241">
        <v>1</v>
      </c>
    </row>
    <row r="242" spans="1:16" x14ac:dyDescent="0.25">
      <c r="A242" t="s">
        <v>12</v>
      </c>
      <c r="B242" t="s">
        <v>167</v>
      </c>
      <c r="C242" t="s">
        <v>189</v>
      </c>
      <c r="D242">
        <v>30</v>
      </c>
      <c r="E242">
        <v>1</v>
      </c>
      <c r="M242">
        <v>1</v>
      </c>
      <c r="P242">
        <v>1</v>
      </c>
    </row>
    <row r="243" spans="1:16" x14ac:dyDescent="0.25">
      <c r="A243" t="s">
        <v>12</v>
      </c>
      <c r="B243" t="s">
        <v>167</v>
      </c>
      <c r="C243" t="s">
        <v>190</v>
      </c>
      <c r="D243">
        <v>36</v>
      </c>
      <c r="E243">
        <v>1</v>
      </c>
      <c r="N243">
        <v>1</v>
      </c>
      <c r="P243">
        <v>1</v>
      </c>
    </row>
    <row r="244" spans="1:16" x14ac:dyDescent="0.25">
      <c r="A244" t="s">
        <v>12</v>
      </c>
      <c r="B244" t="s">
        <v>167</v>
      </c>
      <c r="C244" t="s">
        <v>191</v>
      </c>
      <c r="D244">
        <v>48</v>
      </c>
      <c r="E244">
        <v>1</v>
      </c>
      <c r="P244">
        <v>1</v>
      </c>
    </row>
    <row r="245" spans="1:16" x14ac:dyDescent="0.25">
      <c r="A245" t="s">
        <v>12</v>
      </c>
      <c r="B245" t="s">
        <v>167</v>
      </c>
      <c r="C245" t="s">
        <v>192</v>
      </c>
      <c r="D245">
        <v>36</v>
      </c>
      <c r="E245">
        <v>1</v>
      </c>
      <c r="L245">
        <v>1</v>
      </c>
      <c r="P245">
        <v>1</v>
      </c>
    </row>
    <row r="246" spans="1:16" x14ac:dyDescent="0.25">
      <c r="A246" t="s">
        <v>12</v>
      </c>
      <c r="B246" t="s">
        <v>167</v>
      </c>
      <c r="C246" t="s">
        <v>193</v>
      </c>
      <c r="D246">
        <v>36</v>
      </c>
      <c r="E246">
        <v>1</v>
      </c>
      <c r="O246">
        <v>1</v>
      </c>
      <c r="P246">
        <v>1</v>
      </c>
    </row>
    <row r="247" spans="1:16" x14ac:dyDescent="0.25">
      <c r="A247" t="s">
        <v>12</v>
      </c>
      <c r="B247" t="s">
        <v>167</v>
      </c>
      <c r="C247" t="s">
        <v>194</v>
      </c>
      <c r="D247">
        <v>48</v>
      </c>
      <c r="E247">
        <v>1</v>
      </c>
      <c r="H247">
        <v>1</v>
      </c>
      <c r="L247">
        <v>1</v>
      </c>
      <c r="P247">
        <v>1</v>
      </c>
    </row>
    <row r="248" spans="1:16" x14ac:dyDescent="0.25">
      <c r="A248" t="s">
        <v>12</v>
      </c>
      <c r="B248" t="s">
        <v>167</v>
      </c>
      <c r="C248" t="s">
        <v>195</v>
      </c>
      <c r="D248">
        <v>72</v>
      </c>
      <c r="E248">
        <v>1</v>
      </c>
      <c r="P248">
        <v>1</v>
      </c>
    </row>
    <row r="249" spans="1:16" x14ac:dyDescent="0.25">
      <c r="A249" t="s">
        <v>12</v>
      </c>
      <c r="B249" t="s">
        <v>167</v>
      </c>
      <c r="C249" t="s">
        <v>196</v>
      </c>
      <c r="D249">
        <v>60</v>
      </c>
      <c r="E249">
        <v>1</v>
      </c>
    </row>
    <row r="250" spans="1:16" x14ac:dyDescent="0.25">
      <c r="A250" t="s">
        <v>12</v>
      </c>
      <c r="B250" t="s">
        <v>167</v>
      </c>
      <c r="C250" t="s">
        <v>197</v>
      </c>
      <c r="D250">
        <v>48</v>
      </c>
      <c r="E250">
        <v>1</v>
      </c>
      <c r="H250">
        <v>1</v>
      </c>
      <c r="P250">
        <v>1</v>
      </c>
    </row>
    <row r="251" spans="1:16" x14ac:dyDescent="0.25">
      <c r="A251" t="s">
        <v>12</v>
      </c>
      <c r="B251" t="s">
        <v>167</v>
      </c>
      <c r="C251" t="s">
        <v>198</v>
      </c>
      <c r="D251">
        <v>72</v>
      </c>
      <c r="E251">
        <v>1</v>
      </c>
      <c r="K251">
        <v>1</v>
      </c>
      <c r="P251">
        <v>1</v>
      </c>
    </row>
    <row r="252" spans="1:16" x14ac:dyDescent="0.25">
      <c r="A252" t="s">
        <v>12</v>
      </c>
      <c r="B252" t="s">
        <v>167</v>
      </c>
      <c r="C252" t="s">
        <v>199</v>
      </c>
      <c r="D252">
        <v>60</v>
      </c>
      <c r="E252">
        <v>1</v>
      </c>
      <c r="H252">
        <v>1</v>
      </c>
    </row>
    <row r="253" spans="1:16" x14ac:dyDescent="0.25">
      <c r="A253" t="s">
        <v>12</v>
      </c>
      <c r="B253" t="s">
        <v>167</v>
      </c>
      <c r="C253" t="s">
        <v>200</v>
      </c>
      <c r="D253">
        <v>36</v>
      </c>
      <c r="E253">
        <v>1</v>
      </c>
      <c r="N253">
        <v>1</v>
      </c>
      <c r="O253">
        <v>1</v>
      </c>
      <c r="P253">
        <v>1</v>
      </c>
    </row>
    <row r="254" spans="1:16" x14ac:dyDescent="0.25">
      <c r="A254" t="s">
        <v>12</v>
      </c>
      <c r="B254" t="s">
        <v>167</v>
      </c>
      <c r="C254" t="s">
        <v>44</v>
      </c>
      <c r="D254">
        <v>300</v>
      </c>
      <c r="F254">
        <v>1</v>
      </c>
    </row>
    <row r="255" spans="1:16" x14ac:dyDescent="0.25">
      <c r="A255" t="s">
        <v>12</v>
      </c>
      <c r="B255" t="s">
        <v>167</v>
      </c>
      <c r="C255" t="s">
        <v>201</v>
      </c>
      <c r="D255">
        <v>8</v>
      </c>
      <c r="E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</row>
    <row r="256" spans="1:16" x14ac:dyDescent="0.25">
      <c r="A256" t="s">
        <v>12</v>
      </c>
      <c r="B256" t="s">
        <v>167</v>
      </c>
      <c r="C256" t="s">
        <v>45</v>
      </c>
      <c r="D256">
        <v>249</v>
      </c>
      <c r="F256">
        <v>1</v>
      </c>
    </row>
    <row r="257" spans="1:16" x14ac:dyDescent="0.25">
      <c r="A257" t="s">
        <v>12</v>
      </c>
      <c r="B257" t="s">
        <v>167</v>
      </c>
      <c r="C257" t="s">
        <v>46</v>
      </c>
      <c r="D257">
        <v>100</v>
      </c>
      <c r="F257">
        <v>1</v>
      </c>
      <c r="M257">
        <v>1</v>
      </c>
      <c r="O257">
        <v>1</v>
      </c>
      <c r="P257">
        <v>1</v>
      </c>
    </row>
    <row r="258" spans="1:16" x14ac:dyDescent="0.25">
      <c r="A258" t="s">
        <v>12</v>
      </c>
      <c r="B258" t="s">
        <v>167</v>
      </c>
      <c r="C258" t="s">
        <v>47</v>
      </c>
      <c r="D258">
        <v>20</v>
      </c>
      <c r="E258">
        <v>1</v>
      </c>
      <c r="H258">
        <v>1</v>
      </c>
      <c r="P258">
        <v>1</v>
      </c>
    </row>
    <row r="259" spans="1:16" x14ac:dyDescent="0.25">
      <c r="A259" t="s">
        <v>12</v>
      </c>
      <c r="B259" t="s">
        <v>167</v>
      </c>
      <c r="C259" t="s">
        <v>48</v>
      </c>
      <c r="D259">
        <v>20</v>
      </c>
      <c r="E259">
        <v>1</v>
      </c>
      <c r="P259">
        <v>1</v>
      </c>
    </row>
    <row r="260" spans="1:16" x14ac:dyDescent="0.25">
      <c r="A260" t="s">
        <v>12</v>
      </c>
      <c r="B260" t="s">
        <v>167</v>
      </c>
      <c r="C260" t="s">
        <v>49</v>
      </c>
      <c r="D260">
        <v>100</v>
      </c>
      <c r="F260">
        <v>1</v>
      </c>
      <c r="P260">
        <v>1</v>
      </c>
    </row>
    <row r="261" spans="1:16" x14ac:dyDescent="0.25">
      <c r="A261" t="s">
        <v>12</v>
      </c>
      <c r="B261" t="s">
        <v>167</v>
      </c>
      <c r="C261" t="s">
        <v>202</v>
      </c>
      <c r="D261">
        <v>20</v>
      </c>
      <c r="E261">
        <v>1</v>
      </c>
    </row>
    <row r="262" spans="1:16" x14ac:dyDescent="0.25">
      <c r="A262" t="s">
        <v>12</v>
      </c>
      <c r="B262" t="s">
        <v>167</v>
      </c>
      <c r="C262" t="s">
        <v>50</v>
      </c>
      <c r="D262">
        <v>100</v>
      </c>
      <c r="F262">
        <v>1</v>
      </c>
      <c r="H262">
        <v>1</v>
      </c>
      <c r="P262">
        <v>1</v>
      </c>
    </row>
    <row r="263" spans="1:16" x14ac:dyDescent="0.25">
      <c r="A263" t="s">
        <v>12</v>
      </c>
      <c r="B263" t="s">
        <v>167</v>
      </c>
      <c r="C263" t="s">
        <v>51</v>
      </c>
      <c r="D263">
        <v>100</v>
      </c>
      <c r="F263">
        <v>1</v>
      </c>
      <c r="H263">
        <v>1</v>
      </c>
      <c r="P263">
        <v>1</v>
      </c>
    </row>
    <row r="264" spans="1:16" x14ac:dyDescent="0.25">
      <c r="A264" t="s">
        <v>12</v>
      </c>
      <c r="B264" t="s">
        <v>167</v>
      </c>
      <c r="C264" t="s">
        <v>52</v>
      </c>
      <c r="D264">
        <v>100</v>
      </c>
      <c r="F264">
        <v>1</v>
      </c>
      <c r="H264">
        <v>1</v>
      </c>
      <c r="L264">
        <v>1</v>
      </c>
      <c r="M264">
        <v>1</v>
      </c>
      <c r="P264">
        <v>1</v>
      </c>
    </row>
    <row r="265" spans="1:16" x14ac:dyDescent="0.25">
      <c r="A265" t="s">
        <v>12</v>
      </c>
      <c r="B265" t="s">
        <v>167</v>
      </c>
      <c r="C265" t="s">
        <v>53</v>
      </c>
      <c r="D265">
        <v>30</v>
      </c>
      <c r="E265">
        <v>1</v>
      </c>
      <c r="P265">
        <v>1</v>
      </c>
    </row>
    <row r="266" spans="1:16" x14ac:dyDescent="0.25">
      <c r="A266" t="s">
        <v>12</v>
      </c>
      <c r="B266" t="s">
        <v>167</v>
      </c>
      <c r="C266" t="s">
        <v>53</v>
      </c>
      <c r="D266">
        <v>36</v>
      </c>
      <c r="E266">
        <v>1</v>
      </c>
      <c r="P266">
        <v>1</v>
      </c>
    </row>
    <row r="267" spans="1:16" x14ac:dyDescent="0.25">
      <c r="A267" t="s">
        <v>12</v>
      </c>
      <c r="B267" t="s">
        <v>167</v>
      </c>
      <c r="C267" t="s">
        <v>54</v>
      </c>
      <c r="D267">
        <v>18</v>
      </c>
      <c r="E267">
        <v>1</v>
      </c>
      <c r="H267">
        <v>1</v>
      </c>
    </row>
    <row r="268" spans="1:16" x14ac:dyDescent="0.25">
      <c r="A268" t="s">
        <v>12</v>
      </c>
      <c r="B268" t="s">
        <v>167</v>
      </c>
      <c r="C268" t="s">
        <v>203</v>
      </c>
      <c r="D268">
        <v>24</v>
      </c>
      <c r="G268">
        <v>1</v>
      </c>
      <c r="H268">
        <v>1</v>
      </c>
      <c r="I268">
        <v>1</v>
      </c>
      <c r="J268">
        <v>1</v>
      </c>
      <c r="K268">
        <v>1</v>
      </c>
      <c r="P268">
        <v>1</v>
      </c>
    </row>
    <row r="269" spans="1:16" x14ac:dyDescent="0.25">
      <c r="A269" t="s">
        <v>12</v>
      </c>
      <c r="B269" t="s">
        <v>167</v>
      </c>
      <c r="C269" t="s">
        <v>204</v>
      </c>
      <c r="D269">
        <v>40</v>
      </c>
      <c r="E269">
        <v>1</v>
      </c>
      <c r="P269">
        <v>1</v>
      </c>
    </row>
    <row r="270" spans="1:16" x14ac:dyDescent="0.25">
      <c r="A270" t="s">
        <v>12</v>
      </c>
      <c r="B270" t="s">
        <v>167</v>
      </c>
      <c r="C270" t="s">
        <v>205</v>
      </c>
      <c r="D270">
        <v>49</v>
      </c>
      <c r="E270">
        <v>1</v>
      </c>
      <c r="P270">
        <v>1</v>
      </c>
    </row>
    <row r="271" spans="1:16" x14ac:dyDescent="0.25">
      <c r="A271" t="s">
        <v>12</v>
      </c>
      <c r="B271" t="s">
        <v>167</v>
      </c>
      <c r="C271" t="s">
        <v>205</v>
      </c>
      <c r="D271">
        <v>60</v>
      </c>
      <c r="E271">
        <v>1</v>
      </c>
      <c r="H271">
        <v>1</v>
      </c>
      <c r="P271">
        <v>1</v>
      </c>
    </row>
    <row r="272" spans="1:16" x14ac:dyDescent="0.25">
      <c r="A272" t="s">
        <v>12</v>
      </c>
      <c r="B272" t="s">
        <v>167</v>
      </c>
      <c r="C272" t="s">
        <v>55</v>
      </c>
      <c r="D272">
        <v>136</v>
      </c>
      <c r="F272">
        <v>1</v>
      </c>
      <c r="P272">
        <v>1</v>
      </c>
    </row>
    <row r="273" spans="1:16" x14ac:dyDescent="0.25">
      <c r="A273" t="s">
        <v>12</v>
      </c>
      <c r="B273" t="s">
        <v>167</v>
      </c>
      <c r="C273" t="s">
        <v>206</v>
      </c>
      <c r="D273">
        <v>166</v>
      </c>
      <c r="E273">
        <v>1</v>
      </c>
      <c r="P273">
        <v>1</v>
      </c>
    </row>
    <row r="274" spans="1:16" x14ac:dyDescent="0.25">
      <c r="A274" t="s">
        <v>12</v>
      </c>
      <c r="B274" t="s">
        <v>167</v>
      </c>
      <c r="C274" t="s">
        <v>206</v>
      </c>
      <c r="D274">
        <v>166</v>
      </c>
      <c r="E274">
        <v>1</v>
      </c>
      <c r="P274">
        <v>1</v>
      </c>
    </row>
    <row r="275" spans="1:16" x14ac:dyDescent="0.25">
      <c r="A275" t="s">
        <v>12</v>
      </c>
      <c r="B275" t="s">
        <v>167</v>
      </c>
      <c r="C275" t="s">
        <v>207</v>
      </c>
      <c r="D275">
        <v>126</v>
      </c>
      <c r="F275">
        <v>1</v>
      </c>
      <c r="H275">
        <v>1</v>
      </c>
      <c r="P275">
        <v>1</v>
      </c>
    </row>
    <row r="276" spans="1:16" x14ac:dyDescent="0.25">
      <c r="A276" t="s">
        <v>12</v>
      </c>
      <c r="B276" t="s">
        <v>167</v>
      </c>
      <c r="C276" t="s">
        <v>208</v>
      </c>
      <c r="D276">
        <v>40</v>
      </c>
      <c r="E276">
        <v>1</v>
      </c>
      <c r="P276">
        <v>1</v>
      </c>
    </row>
    <row r="277" spans="1:16" x14ac:dyDescent="0.25">
      <c r="A277" t="s">
        <v>12</v>
      </c>
      <c r="B277" t="s">
        <v>167</v>
      </c>
      <c r="C277" t="s">
        <v>209</v>
      </c>
      <c r="D277">
        <v>40</v>
      </c>
      <c r="E277">
        <v>1</v>
      </c>
      <c r="L277">
        <v>1</v>
      </c>
      <c r="O277">
        <v>1</v>
      </c>
      <c r="P277">
        <v>1</v>
      </c>
    </row>
    <row r="278" spans="1:16" x14ac:dyDescent="0.25">
      <c r="A278" t="s">
        <v>12</v>
      </c>
      <c r="B278" t="s">
        <v>167</v>
      </c>
      <c r="C278" t="s">
        <v>210</v>
      </c>
      <c r="D278">
        <v>180</v>
      </c>
      <c r="F278">
        <v>1</v>
      </c>
      <c r="M278">
        <v>1</v>
      </c>
    </row>
    <row r="279" spans="1:16" x14ac:dyDescent="0.25">
      <c r="A279" t="s">
        <v>12</v>
      </c>
      <c r="B279" t="s">
        <v>167</v>
      </c>
      <c r="C279" t="s">
        <v>211</v>
      </c>
      <c r="D279">
        <v>50</v>
      </c>
      <c r="E279">
        <v>1</v>
      </c>
      <c r="P279">
        <v>1</v>
      </c>
    </row>
    <row r="280" spans="1:16" x14ac:dyDescent="0.25">
      <c r="A280" t="s">
        <v>12</v>
      </c>
      <c r="B280" t="s">
        <v>167</v>
      </c>
      <c r="C280" t="s">
        <v>212</v>
      </c>
      <c r="D280">
        <v>30</v>
      </c>
      <c r="E280">
        <v>1</v>
      </c>
      <c r="H280">
        <v>1</v>
      </c>
      <c r="I280">
        <v>1</v>
      </c>
      <c r="L280">
        <v>1</v>
      </c>
      <c r="N280">
        <v>1</v>
      </c>
      <c r="P280">
        <v>1</v>
      </c>
    </row>
    <row r="281" spans="1:16" x14ac:dyDescent="0.25">
      <c r="A281" t="s">
        <v>12</v>
      </c>
      <c r="B281" t="s">
        <v>167</v>
      </c>
      <c r="C281" t="s">
        <v>213</v>
      </c>
      <c r="D281">
        <v>40</v>
      </c>
      <c r="E281">
        <v>1</v>
      </c>
      <c r="P281">
        <v>1</v>
      </c>
    </row>
    <row r="282" spans="1:16" x14ac:dyDescent="0.25">
      <c r="A282" t="s">
        <v>12</v>
      </c>
      <c r="B282" t="s">
        <v>167</v>
      </c>
      <c r="C282" t="s">
        <v>214</v>
      </c>
      <c r="D282">
        <v>232</v>
      </c>
      <c r="E282">
        <v>1</v>
      </c>
    </row>
    <row r="283" spans="1:16" x14ac:dyDescent="0.25">
      <c r="A283" t="s">
        <v>12</v>
      </c>
      <c r="B283" t="s">
        <v>167</v>
      </c>
      <c r="C283" t="s">
        <v>215</v>
      </c>
      <c r="D283">
        <v>114</v>
      </c>
      <c r="F283">
        <v>1</v>
      </c>
      <c r="O283">
        <v>1</v>
      </c>
      <c r="P283">
        <v>1</v>
      </c>
    </row>
    <row r="284" spans="1:16" x14ac:dyDescent="0.25">
      <c r="A284" t="s">
        <v>12</v>
      </c>
      <c r="B284" t="s">
        <v>167</v>
      </c>
      <c r="C284" t="s">
        <v>56</v>
      </c>
      <c r="D284">
        <v>24</v>
      </c>
      <c r="E284">
        <v>1</v>
      </c>
      <c r="H284">
        <v>1</v>
      </c>
    </row>
    <row r="285" spans="1:16" x14ac:dyDescent="0.25">
      <c r="A285" t="s">
        <v>12</v>
      </c>
      <c r="B285" t="s">
        <v>167</v>
      </c>
      <c r="C285" t="s">
        <v>57</v>
      </c>
      <c r="D285">
        <v>20</v>
      </c>
      <c r="E285">
        <v>1</v>
      </c>
      <c r="H285">
        <v>1</v>
      </c>
    </row>
    <row r="286" spans="1:16" x14ac:dyDescent="0.25">
      <c r="A286" t="s">
        <v>12</v>
      </c>
      <c r="B286" t="s">
        <v>167</v>
      </c>
      <c r="C286" t="s">
        <v>58</v>
      </c>
      <c r="D286">
        <v>203</v>
      </c>
      <c r="F286">
        <v>1</v>
      </c>
      <c r="P286">
        <v>1</v>
      </c>
    </row>
    <row r="287" spans="1:16" x14ac:dyDescent="0.25">
      <c r="A287" t="s">
        <v>12</v>
      </c>
      <c r="B287" t="s">
        <v>167</v>
      </c>
      <c r="C287" t="s">
        <v>59</v>
      </c>
      <c r="D287">
        <v>30</v>
      </c>
      <c r="E287">
        <v>1</v>
      </c>
      <c r="M287">
        <v>1</v>
      </c>
      <c r="N287">
        <v>1</v>
      </c>
      <c r="O287">
        <v>1</v>
      </c>
      <c r="P287">
        <v>1</v>
      </c>
    </row>
    <row r="288" spans="1:16" x14ac:dyDescent="0.25">
      <c r="A288" t="s">
        <v>12</v>
      </c>
      <c r="B288" t="s">
        <v>167</v>
      </c>
      <c r="C288" t="s">
        <v>60</v>
      </c>
      <c r="D288">
        <v>24</v>
      </c>
      <c r="E288">
        <v>1</v>
      </c>
      <c r="H288">
        <v>1</v>
      </c>
    </row>
    <row r="289" spans="1:16" x14ac:dyDescent="0.25">
      <c r="A289" t="s">
        <v>12</v>
      </c>
      <c r="B289" t="s">
        <v>167</v>
      </c>
      <c r="C289" t="s">
        <v>61</v>
      </c>
      <c r="D289">
        <v>22</v>
      </c>
      <c r="E289">
        <v>1</v>
      </c>
      <c r="H289">
        <v>1</v>
      </c>
      <c r="P289">
        <v>1</v>
      </c>
    </row>
    <row r="290" spans="1:16" x14ac:dyDescent="0.25">
      <c r="A290" t="s">
        <v>12</v>
      </c>
      <c r="B290" t="s">
        <v>167</v>
      </c>
      <c r="C290" t="s">
        <v>62</v>
      </c>
      <c r="D290">
        <v>17</v>
      </c>
      <c r="E290">
        <v>1</v>
      </c>
      <c r="H290">
        <v>1</v>
      </c>
      <c r="I290">
        <v>1</v>
      </c>
      <c r="P290">
        <v>1</v>
      </c>
    </row>
    <row r="291" spans="1:16" x14ac:dyDescent="0.25">
      <c r="A291" t="s">
        <v>12</v>
      </c>
      <c r="B291" t="s">
        <v>167</v>
      </c>
      <c r="C291" t="s">
        <v>63</v>
      </c>
      <c r="D291">
        <v>30</v>
      </c>
      <c r="E291">
        <v>1</v>
      </c>
      <c r="P291">
        <v>1</v>
      </c>
    </row>
    <row r="292" spans="1:16" x14ac:dyDescent="0.25">
      <c r="A292" t="s">
        <v>12</v>
      </c>
      <c r="B292" t="s">
        <v>167</v>
      </c>
      <c r="C292" t="s">
        <v>216</v>
      </c>
      <c r="D292">
        <v>16</v>
      </c>
      <c r="E292">
        <v>1</v>
      </c>
      <c r="K292">
        <v>1</v>
      </c>
      <c r="M292">
        <v>1</v>
      </c>
      <c r="O292">
        <v>1</v>
      </c>
      <c r="P292">
        <v>1</v>
      </c>
    </row>
    <row r="293" spans="1:16" x14ac:dyDescent="0.25">
      <c r="A293" t="s">
        <v>12</v>
      </c>
      <c r="B293" t="s">
        <v>167</v>
      </c>
      <c r="C293" t="s">
        <v>217</v>
      </c>
      <c r="D293">
        <v>18</v>
      </c>
      <c r="E293">
        <v>1</v>
      </c>
      <c r="H293">
        <v>1</v>
      </c>
      <c r="I293">
        <v>1</v>
      </c>
      <c r="K293">
        <v>1</v>
      </c>
      <c r="L293">
        <v>1</v>
      </c>
      <c r="P293">
        <v>1</v>
      </c>
    </row>
    <row r="294" spans="1:16" x14ac:dyDescent="0.25">
      <c r="A294" t="s">
        <v>12</v>
      </c>
      <c r="B294" t="s">
        <v>167</v>
      </c>
      <c r="C294" t="s">
        <v>64</v>
      </c>
      <c r="D294">
        <v>83</v>
      </c>
      <c r="F294">
        <v>1</v>
      </c>
      <c r="P294">
        <v>1</v>
      </c>
    </row>
    <row r="295" spans="1:16" x14ac:dyDescent="0.25">
      <c r="A295" t="s">
        <v>12</v>
      </c>
      <c r="B295" t="s">
        <v>167</v>
      </c>
      <c r="C295" t="s">
        <v>218</v>
      </c>
      <c r="D295">
        <v>197</v>
      </c>
      <c r="F295">
        <v>1</v>
      </c>
      <c r="H295">
        <v>1</v>
      </c>
      <c r="I295">
        <v>1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  <c r="P295">
        <v>1</v>
      </c>
    </row>
    <row r="296" spans="1:16" x14ac:dyDescent="0.25">
      <c r="A296" t="s">
        <v>12</v>
      </c>
      <c r="B296" t="s">
        <v>167</v>
      </c>
      <c r="C296" t="s">
        <v>219</v>
      </c>
      <c r="D296">
        <v>55</v>
      </c>
      <c r="F296">
        <v>1</v>
      </c>
      <c r="P296">
        <v>1</v>
      </c>
    </row>
    <row r="297" spans="1:16" x14ac:dyDescent="0.25">
      <c r="A297" t="s">
        <v>12</v>
      </c>
      <c r="B297" t="s">
        <v>167</v>
      </c>
      <c r="C297" t="s">
        <v>220</v>
      </c>
      <c r="D297">
        <v>34</v>
      </c>
      <c r="F297">
        <v>1</v>
      </c>
    </row>
    <row r="298" spans="1:16" x14ac:dyDescent="0.25">
      <c r="A298" t="s">
        <v>12</v>
      </c>
      <c r="B298" t="s">
        <v>167</v>
      </c>
      <c r="C298" t="s">
        <v>221</v>
      </c>
      <c r="D298">
        <v>140</v>
      </c>
      <c r="F298">
        <v>1</v>
      </c>
      <c r="J298">
        <v>1</v>
      </c>
      <c r="L298">
        <v>1</v>
      </c>
      <c r="M298">
        <v>1</v>
      </c>
      <c r="N298">
        <v>1</v>
      </c>
      <c r="O298">
        <v>1</v>
      </c>
      <c r="P298">
        <v>1</v>
      </c>
    </row>
    <row r="299" spans="1:16" x14ac:dyDescent="0.25">
      <c r="A299" t="s">
        <v>12</v>
      </c>
      <c r="B299" t="s">
        <v>167</v>
      </c>
      <c r="C299" t="s">
        <v>65</v>
      </c>
      <c r="D299">
        <v>36</v>
      </c>
      <c r="E299">
        <v>1</v>
      </c>
      <c r="O299">
        <v>1</v>
      </c>
      <c r="P299">
        <v>1</v>
      </c>
    </row>
    <row r="300" spans="1:16" x14ac:dyDescent="0.25">
      <c r="A300" t="s">
        <v>12</v>
      </c>
      <c r="B300" t="s">
        <v>167</v>
      </c>
      <c r="C300" t="s">
        <v>66</v>
      </c>
      <c r="D300">
        <v>42</v>
      </c>
      <c r="G300">
        <v>1</v>
      </c>
      <c r="H300">
        <v>1</v>
      </c>
      <c r="K300">
        <v>1</v>
      </c>
      <c r="L300">
        <v>1</v>
      </c>
      <c r="O300">
        <v>1</v>
      </c>
      <c r="P300">
        <v>1</v>
      </c>
    </row>
    <row r="301" spans="1:16" x14ac:dyDescent="0.25">
      <c r="A301" t="s">
        <v>12</v>
      </c>
      <c r="B301" t="s">
        <v>167</v>
      </c>
      <c r="C301" t="s">
        <v>67</v>
      </c>
      <c r="D301">
        <v>17</v>
      </c>
      <c r="E301">
        <v>1</v>
      </c>
      <c r="H301">
        <v>1</v>
      </c>
      <c r="M301">
        <v>1</v>
      </c>
      <c r="P301">
        <v>1</v>
      </c>
    </row>
    <row r="302" spans="1:16" x14ac:dyDescent="0.25">
      <c r="A302" t="s">
        <v>12</v>
      </c>
      <c r="B302" t="s">
        <v>167</v>
      </c>
      <c r="C302" t="s">
        <v>68</v>
      </c>
      <c r="D302">
        <v>20</v>
      </c>
      <c r="E302">
        <v>1</v>
      </c>
      <c r="H302">
        <v>1</v>
      </c>
      <c r="P302">
        <v>1</v>
      </c>
    </row>
    <row r="303" spans="1:16" x14ac:dyDescent="0.25">
      <c r="A303" t="s">
        <v>12</v>
      </c>
      <c r="B303" t="s">
        <v>167</v>
      </c>
      <c r="C303" t="s">
        <v>69</v>
      </c>
      <c r="D303">
        <v>30</v>
      </c>
      <c r="E303">
        <v>1</v>
      </c>
      <c r="H303">
        <v>1</v>
      </c>
      <c r="I303">
        <v>1</v>
      </c>
      <c r="J303">
        <v>1</v>
      </c>
      <c r="O303">
        <v>1</v>
      </c>
      <c r="P303">
        <v>1</v>
      </c>
    </row>
    <row r="304" spans="1:16" x14ac:dyDescent="0.25">
      <c r="A304" t="s">
        <v>12</v>
      </c>
      <c r="B304" t="s">
        <v>167</v>
      </c>
      <c r="C304" t="s">
        <v>70</v>
      </c>
      <c r="D304">
        <v>63</v>
      </c>
      <c r="G304">
        <v>1</v>
      </c>
      <c r="L304">
        <v>1</v>
      </c>
      <c r="O304">
        <v>1</v>
      </c>
      <c r="P304">
        <v>1</v>
      </c>
    </row>
    <row r="305" spans="1:16" x14ac:dyDescent="0.25">
      <c r="A305" t="s">
        <v>12</v>
      </c>
      <c r="B305" t="s">
        <v>167</v>
      </c>
      <c r="C305" t="s">
        <v>71</v>
      </c>
      <c r="D305">
        <v>17</v>
      </c>
      <c r="E305">
        <v>1</v>
      </c>
      <c r="H305">
        <v>1</v>
      </c>
      <c r="L305">
        <v>1</v>
      </c>
      <c r="M305">
        <v>1</v>
      </c>
    </row>
    <row r="306" spans="1:16" x14ac:dyDescent="0.25">
      <c r="A306" t="s">
        <v>12</v>
      </c>
      <c r="B306" t="s">
        <v>167</v>
      </c>
      <c r="C306" t="s">
        <v>165</v>
      </c>
      <c r="D306">
        <v>10</v>
      </c>
      <c r="E306">
        <v>1</v>
      </c>
      <c r="H306">
        <v>1</v>
      </c>
      <c r="I306">
        <v>1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1</v>
      </c>
    </row>
    <row r="307" spans="1:16" x14ac:dyDescent="0.25">
      <c r="A307" t="s">
        <v>12</v>
      </c>
      <c r="B307" t="s">
        <v>167</v>
      </c>
      <c r="C307" t="s">
        <v>222</v>
      </c>
      <c r="D307">
        <v>40</v>
      </c>
      <c r="E307">
        <v>1</v>
      </c>
      <c r="H307">
        <v>1</v>
      </c>
      <c r="I307">
        <v>1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1</v>
      </c>
    </row>
    <row r="308" spans="1:16" x14ac:dyDescent="0.25">
      <c r="A308" t="s">
        <v>12</v>
      </c>
      <c r="B308" t="s">
        <v>167</v>
      </c>
      <c r="C308" t="s">
        <v>72</v>
      </c>
      <c r="D308">
        <v>10</v>
      </c>
      <c r="E308">
        <v>1</v>
      </c>
      <c r="M308">
        <v>1</v>
      </c>
      <c r="N308">
        <v>1</v>
      </c>
      <c r="O308">
        <v>1</v>
      </c>
      <c r="P308">
        <v>1</v>
      </c>
    </row>
    <row r="309" spans="1:16" x14ac:dyDescent="0.25">
      <c r="A309" t="s">
        <v>12</v>
      </c>
      <c r="B309" t="s">
        <v>167</v>
      </c>
      <c r="C309" t="s">
        <v>73</v>
      </c>
      <c r="D309">
        <v>10</v>
      </c>
      <c r="E309">
        <v>1</v>
      </c>
      <c r="H309">
        <v>1</v>
      </c>
      <c r="I309">
        <v>1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  <c r="P309">
        <v>1</v>
      </c>
    </row>
    <row r="310" spans="1:16" x14ac:dyDescent="0.25">
      <c r="A310" t="s">
        <v>12</v>
      </c>
      <c r="B310" t="s">
        <v>167</v>
      </c>
      <c r="C310" t="s">
        <v>74</v>
      </c>
      <c r="D310">
        <v>102</v>
      </c>
      <c r="G310">
        <v>1</v>
      </c>
      <c r="L310">
        <v>1</v>
      </c>
      <c r="P310">
        <v>1</v>
      </c>
    </row>
    <row r="311" spans="1:16" x14ac:dyDescent="0.25">
      <c r="A311" t="s">
        <v>12</v>
      </c>
      <c r="B311" t="s">
        <v>167</v>
      </c>
      <c r="C311" t="s">
        <v>75</v>
      </c>
      <c r="D311">
        <v>20</v>
      </c>
      <c r="E311">
        <v>1</v>
      </c>
      <c r="H311">
        <v>1</v>
      </c>
      <c r="P311">
        <v>1</v>
      </c>
    </row>
    <row r="312" spans="1:16" x14ac:dyDescent="0.25">
      <c r="A312" t="s">
        <v>12</v>
      </c>
      <c r="B312" t="s">
        <v>167</v>
      </c>
      <c r="C312" t="s">
        <v>76</v>
      </c>
      <c r="D312">
        <v>30</v>
      </c>
      <c r="E312">
        <v>1</v>
      </c>
      <c r="H312">
        <v>1</v>
      </c>
      <c r="I312">
        <v>1</v>
      </c>
      <c r="J312">
        <v>1</v>
      </c>
      <c r="O312">
        <v>1</v>
      </c>
      <c r="P312">
        <v>1</v>
      </c>
    </row>
    <row r="313" spans="1:16" x14ac:dyDescent="0.25">
      <c r="A313" t="s">
        <v>12</v>
      </c>
      <c r="B313" t="s">
        <v>167</v>
      </c>
      <c r="C313" t="s">
        <v>223</v>
      </c>
      <c r="D313">
        <v>90</v>
      </c>
      <c r="E313">
        <v>1</v>
      </c>
      <c r="N313">
        <v>1</v>
      </c>
      <c r="P313">
        <v>1</v>
      </c>
    </row>
    <row r="314" spans="1:16" x14ac:dyDescent="0.25">
      <c r="A314" t="s">
        <v>12</v>
      </c>
      <c r="B314" t="s">
        <v>167</v>
      </c>
      <c r="C314" t="s">
        <v>224</v>
      </c>
      <c r="D314">
        <v>282</v>
      </c>
      <c r="E314">
        <v>1</v>
      </c>
    </row>
    <row r="315" spans="1:16" x14ac:dyDescent="0.25">
      <c r="A315" t="s">
        <v>12</v>
      </c>
      <c r="B315" t="s">
        <v>167</v>
      </c>
      <c r="C315" t="s">
        <v>77</v>
      </c>
      <c r="D315">
        <v>102</v>
      </c>
      <c r="G315">
        <v>1</v>
      </c>
      <c r="K315">
        <v>1</v>
      </c>
      <c r="L315">
        <v>1</v>
      </c>
      <c r="O315">
        <v>1</v>
      </c>
      <c r="P315">
        <v>1</v>
      </c>
    </row>
    <row r="316" spans="1:16" x14ac:dyDescent="0.25">
      <c r="A316" t="s">
        <v>12</v>
      </c>
      <c r="B316" t="s">
        <v>167</v>
      </c>
      <c r="C316" t="s">
        <v>78</v>
      </c>
      <c r="D316">
        <v>20</v>
      </c>
      <c r="E316">
        <v>1</v>
      </c>
      <c r="H316">
        <v>1</v>
      </c>
      <c r="I316">
        <v>1</v>
      </c>
      <c r="P316">
        <v>1</v>
      </c>
    </row>
    <row r="317" spans="1:16" x14ac:dyDescent="0.25">
      <c r="A317" t="s">
        <v>12</v>
      </c>
      <c r="B317" t="s">
        <v>167</v>
      </c>
      <c r="C317" t="s">
        <v>79</v>
      </c>
      <c r="D317">
        <v>30</v>
      </c>
      <c r="E317">
        <v>1</v>
      </c>
      <c r="H317">
        <v>1</v>
      </c>
      <c r="P317">
        <v>1</v>
      </c>
    </row>
    <row r="318" spans="1:16" x14ac:dyDescent="0.25">
      <c r="A318" t="s">
        <v>12</v>
      </c>
      <c r="B318" t="s">
        <v>167</v>
      </c>
      <c r="C318" t="s">
        <v>225</v>
      </c>
      <c r="D318">
        <v>114</v>
      </c>
      <c r="E318">
        <v>1</v>
      </c>
      <c r="K318">
        <v>1</v>
      </c>
    </row>
    <row r="319" spans="1:16" x14ac:dyDescent="0.25">
      <c r="A319" t="s">
        <v>12</v>
      </c>
      <c r="B319" t="s">
        <v>167</v>
      </c>
      <c r="C319" t="s">
        <v>226</v>
      </c>
      <c r="D319">
        <v>162</v>
      </c>
      <c r="E319">
        <v>1</v>
      </c>
      <c r="P319">
        <v>1</v>
      </c>
    </row>
    <row r="320" spans="1:16" x14ac:dyDescent="0.25">
      <c r="A320" t="s">
        <v>12</v>
      </c>
      <c r="B320" t="s">
        <v>167</v>
      </c>
      <c r="C320" t="s">
        <v>80</v>
      </c>
      <c r="D320">
        <v>30</v>
      </c>
      <c r="E320">
        <v>1</v>
      </c>
      <c r="M320">
        <v>1</v>
      </c>
      <c r="O320">
        <v>1</v>
      </c>
      <c r="P320">
        <v>1</v>
      </c>
    </row>
    <row r="321" spans="1:16" x14ac:dyDescent="0.25">
      <c r="A321" t="s">
        <v>12</v>
      </c>
      <c r="B321" t="s">
        <v>167</v>
      </c>
      <c r="C321" t="s">
        <v>81</v>
      </c>
      <c r="D321">
        <v>85</v>
      </c>
      <c r="F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1</v>
      </c>
    </row>
    <row r="322" spans="1:16" x14ac:dyDescent="0.25">
      <c r="A322" t="s">
        <v>12</v>
      </c>
      <c r="B322" t="s">
        <v>167</v>
      </c>
      <c r="C322" t="s">
        <v>82</v>
      </c>
      <c r="D322">
        <v>300</v>
      </c>
      <c r="F322">
        <v>1</v>
      </c>
      <c r="P322">
        <v>1</v>
      </c>
    </row>
    <row r="323" spans="1:16" x14ac:dyDescent="0.25">
      <c r="A323" t="s">
        <v>12</v>
      </c>
      <c r="B323" t="s">
        <v>167</v>
      </c>
      <c r="C323" t="s">
        <v>83</v>
      </c>
      <c r="D323">
        <v>82</v>
      </c>
      <c r="F323">
        <v>1</v>
      </c>
      <c r="H323">
        <v>1</v>
      </c>
      <c r="M323">
        <v>1</v>
      </c>
    </row>
    <row r="324" spans="1:16" x14ac:dyDescent="0.25">
      <c r="A324" t="s">
        <v>12</v>
      </c>
      <c r="B324" t="s">
        <v>167</v>
      </c>
      <c r="C324" t="s">
        <v>84</v>
      </c>
      <c r="D324">
        <v>40</v>
      </c>
      <c r="E324">
        <v>1</v>
      </c>
      <c r="K324">
        <v>1</v>
      </c>
      <c r="L324">
        <v>1</v>
      </c>
    </row>
    <row r="325" spans="1:16" x14ac:dyDescent="0.25">
      <c r="A325" t="s">
        <v>12</v>
      </c>
      <c r="B325" t="s">
        <v>167</v>
      </c>
      <c r="C325" t="s">
        <v>85</v>
      </c>
      <c r="D325">
        <v>30</v>
      </c>
      <c r="E325">
        <v>1</v>
      </c>
      <c r="H325">
        <v>1</v>
      </c>
      <c r="N325">
        <v>1</v>
      </c>
      <c r="O325">
        <v>1</v>
      </c>
      <c r="P325">
        <v>1</v>
      </c>
    </row>
    <row r="326" spans="1:16" x14ac:dyDescent="0.25">
      <c r="A326" t="s">
        <v>12</v>
      </c>
      <c r="B326" t="s">
        <v>167</v>
      </c>
      <c r="C326" t="s">
        <v>86</v>
      </c>
      <c r="D326">
        <v>30</v>
      </c>
      <c r="E326">
        <v>1</v>
      </c>
      <c r="N326">
        <v>1</v>
      </c>
      <c r="O326">
        <v>1</v>
      </c>
      <c r="P326">
        <v>1</v>
      </c>
    </row>
    <row r="327" spans="1:16" x14ac:dyDescent="0.25">
      <c r="A327" t="s">
        <v>12</v>
      </c>
      <c r="B327" t="s">
        <v>167</v>
      </c>
      <c r="C327" t="s">
        <v>87</v>
      </c>
      <c r="D327">
        <v>120</v>
      </c>
      <c r="E327">
        <v>1</v>
      </c>
      <c r="I327">
        <v>1</v>
      </c>
      <c r="J327">
        <v>1</v>
      </c>
      <c r="L327">
        <v>1</v>
      </c>
      <c r="P327">
        <v>1</v>
      </c>
    </row>
    <row r="328" spans="1:16" x14ac:dyDescent="0.25">
      <c r="A328" t="s">
        <v>12</v>
      </c>
      <c r="B328" t="s">
        <v>167</v>
      </c>
      <c r="C328" t="s">
        <v>88</v>
      </c>
      <c r="D328">
        <v>150</v>
      </c>
      <c r="F328">
        <v>1</v>
      </c>
      <c r="J328">
        <v>1</v>
      </c>
      <c r="P328">
        <v>1</v>
      </c>
    </row>
    <row r="329" spans="1:16" x14ac:dyDescent="0.25">
      <c r="A329" t="s">
        <v>12</v>
      </c>
      <c r="B329" t="s">
        <v>167</v>
      </c>
      <c r="C329" t="s">
        <v>89</v>
      </c>
      <c r="D329">
        <v>218</v>
      </c>
      <c r="F329">
        <v>1</v>
      </c>
      <c r="H329">
        <v>1</v>
      </c>
      <c r="K329">
        <v>1</v>
      </c>
      <c r="N329">
        <v>1</v>
      </c>
      <c r="P329">
        <v>1</v>
      </c>
    </row>
    <row r="330" spans="1:16" x14ac:dyDescent="0.25">
      <c r="A330" t="s">
        <v>12</v>
      </c>
      <c r="B330" t="s">
        <v>167</v>
      </c>
      <c r="C330" t="s">
        <v>90</v>
      </c>
      <c r="D330">
        <v>154</v>
      </c>
      <c r="F330">
        <v>1</v>
      </c>
      <c r="H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1</v>
      </c>
    </row>
    <row r="331" spans="1:16" x14ac:dyDescent="0.25">
      <c r="A331" t="s">
        <v>12</v>
      </c>
      <c r="B331" t="s">
        <v>167</v>
      </c>
      <c r="C331" t="s">
        <v>91</v>
      </c>
      <c r="D331">
        <v>100</v>
      </c>
      <c r="E331">
        <v>1</v>
      </c>
      <c r="H331">
        <v>1</v>
      </c>
      <c r="K331">
        <v>1</v>
      </c>
      <c r="P331">
        <v>1</v>
      </c>
    </row>
    <row r="332" spans="1:16" x14ac:dyDescent="0.25">
      <c r="A332" t="s">
        <v>12</v>
      </c>
      <c r="B332" t="s">
        <v>167</v>
      </c>
      <c r="C332" t="s">
        <v>92</v>
      </c>
      <c r="D332">
        <v>20</v>
      </c>
      <c r="E332">
        <v>1</v>
      </c>
      <c r="N332">
        <v>1</v>
      </c>
      <c r="O332">
        <v>1</v>
      </c>
      <c r="P332">
        <v>1</v>
      </c>
    </row>
    <row r="333" spans="1:16" x14ac:dyDescent="0.25">
      <c r="A333" t="s">
        <v>12</v>
      </c>
      <c r="B333" t="s">
        <v>167</v>
      </c>
      <c r="C333" t="s">
        <v>93</v>
      </c>
      <c r="D333">
        <v>132</v>
      </c>
      <c r="F333">
        <v>1</v>
      </c>
      <c r="I333">
        <v>1</v>
      </c>
      <c r="K333">
        <v>1</v>
      </c>
    </row>
    <row r="334" spans="1:16" x14ac:dyDescent="0.25">
      <c r="A334" t="s">
        <v>12</v>
      </c>
      <c r="B334" t="s">
        <v>167</v>
      </c>
      <c r="C334" t="s">
        <v>94</v>
      </c>
      <c r="D334">
        <v>80</v>
      </c>
      <c r="F334">
        <v>1</v>
      </c>
      <c r="M334">
        <v>1</v>
      </c>
      <c r="P334">
        <v>1</v>
      </c>
    </row>
    <row r="335" spans="1:16" x14ac:dyDescent="0.25">
      <c r="A335" t="s">
        <v>12</v>
      </c>
      <c r="B335" t="s">
        <v>167</v>
      </c>
      <c r="C335" t="s">
        <v>95</v>
      </c>
      <c r="D335">
        <v>50</v>
      </c>
      <c r="F335">
        <v>1</v>
      </c>
      <c r="H335">
        <v>1</v>
      </c>
      <c r="L335">
        <v>1</v>
      </c>
      <c r="M335">
        <v>1</v>
      </c>
      <c r="P335">
        <v>1</v>
      </c>
    </row>
    <row r="336" spans="1:16" x14ac:dyDescent="0.25">
      <c r="A336" t="s">
        <v>12</v>
      </c>
      <c r="B336" t="s">
        <v>167</v>
      </c>
      <c r="C336" t="s">
        <v>96</v>
      </c>
      <c r="D336">
        <v>65</v>
      </c>
      <c r="F336">
        <v>1</v>
      </c>
    </row>
    <row r="337" spans="1:16" x14ac:dyDescent="0.25">
      <c r="A337" t="s">
        <v>12</v>
      </c>
      <c r="B337" t="s">
        <v>167</v>
      </c>
      <c r="C337" t="s">
        <v>97</v>
      </c>
      <c r="D337">
        <v>15</v>
      </c>
      <c r="E337">
        <v>1</v>
      </c>
      <c r="P337">
        <v>1</v>
      </c>
    </row>
    <row r="338" spans="1:16" x14ac:dyDescent="0.25">
      <c r="A338" t="s">
        <v>12</v>
      </c>
      <c r="B338" t="s">
        <v>167</v>
      </c>
      <c r="C338" t="s">
        <v>98</v>
      </c>
      <c r="D338">
        <v>154</v>
      </c>
      <c r="F338">
        <v>1</v>
      </c>
      <c r="I338">
        <v>1</v>
      </c>
      <c r="O338">
        <v>1</v>
      </c>
      <c r="P338">
        <v>1</v>
      </c>
    </row>
    <row r="339" spans="1:16" x14ac:dyDescent="0.25">
      <c r="A339" t="s">
        <v>12</v>
      </c>
      <c r="B339" t="s">
        <v>167</v>
      </c>
      <c r="C339" t="s">
        <v>99</v>
      </c>
      <c r="D339">
        <v>20</v>
      </c>
      <c r="E339">
        <v>1</v>
      </c>
      <c r="H339">
        <v>1</v>
      </c>
      <c r="O339">
        <v>1</v>
      </c>
      <c r="P339">
        <v>1</v>
      </c>
    </row>
    <row r="340" spans="1:16" x14ac:dyDescent="0.25">
      <c r="A340" t="s">
        <v>12</v>
      </c>
      <c r="B340" t="s">
        <v>167</v>
      </c>
      <c r="C340" t="s">
        <v>227</v>
      </c>
      <c r="D340">
        <v>15</v>
      </c>
      <c r="E340">
        <v>1</v>
      </c>
      <c r="H340">
        <v>1</v>
      </c>
      <c r="I340">
        <v>1</v>
      </c>
      <c r="L340">
        <v>1</v>
      </c>
      <c r="P340">
        <v>1</v>
      </c>
    </row>
    <row r="341" spans="1:16" x14ac:dyDescent="0.25">
      <c r="A341" t="s">
        <v>12</v>
      </c>
      <c r="B341" t="s">
        <v>167</v>
      </c>
      <c r="C341" t="s">
        <v>100</v>
      </c>
      <c r="D341">
        <v>28</v>
      </c>
      <c r="E341">
        <v>1</v>
      </c>
      <c r="H341">
        <v>1</v>
      </c>
      <c r="O341">
        <v>1</v>
      </c>
      <c r="P341">
        <v>1</v>
      </c>
    </row>
    <row r="342" spans="1:16" x14ac:dyDescent="0.25">
      <c r="A342" t="s">
        <v>12</v>
      </c>
      <c r="B342" t="s">
        <v>167</v>
      </c>
      <c r="C342" t="s">
        <v>101</v>
      </c>
      <c r="D342">
        <v>12</v>
      </c>
      <c r="E342">
        <v>1</v>
      </c>
      <c r="H342">
        <v>1</v>
      </c>
      <c r="I342">
        <v>1</v>
      </c>
      <c r="J342">
        <v>1</v>
      </c>
      <c r="M342">
        <v>1</v>
      </c>
      <c r="O342">
        <v>1</v>
      </c>
      <c r="P342">
        <v>1</v>
      </c>
    </row>
    <row r="343" spans="1:16" x14ac:dyDescent="0.25">
      <c r="A343" t="s">
        <v>12</v>
      </c>
      <c r="B343" t="s">
        <v>167</v>
      </c>
      <c r="C343" t="s">
        <v>102</v>
      </c>
      <c r="D343">
        <v>203</v>
      </c>
      <c r="F343">
        <v>1</v>
      </c>
      <c r="H343">
        <v>1</v>
      </c>
      <c r="J343">
        <v>1</v>
      </c>
      <c r="O343">
        <v>1</v>
      </c>
      <c r="P343">
        <v>1</v>
      </c>
    </row>
    <row r="344" spans="1:16" x14ac:dyDescent="0.25">
      <c r="A344" t="s">
        <v>12</v>
      </c>
      <c r="B344" t="s">
        <v>167</v>
      </c>
      <c r="C344" t="s">
        <v>103</v>
      </c>
      <c r="D344">
        <v>8</v>
      </c>
      <c r="E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  <c r="P344">
        <v>1</v>
      </c>
    </row>
    <row r="345" spans="1:16" x14ac:dyDescent="0.25">
      <c r="A345" t="s">
        <v>12</v>
      </c>
      <c r="B345" t="s">
        <v>167</v>
      </c>
      <c r="C345" t="s">
        <v>104</v>
      </c>
      <c r="D345">
        <v>10</v>
      </c>
      <c r="E345">
        <v>1</v>
      </c>
      <c r="H345">
        <v>1</v>
      </c>
      <c r="I345">
        <v>1</v>
      </c>
      <c r="J345">
        <v>1</v>
      </c>
      <c r="K345">
        <v>1</v>
      </c>
      <c r="L345">
        <v>1</v>
      </c>
      <c r="N345">
        <v>1</v>
      </c>
      <c r="O345">
        <v>1</v>
      </c>
      <c r="P345">
        <v>1</v>
      </c>
    </row>
    <row r="346" spans="1:16" x14ac:dyDescent="0.25">
      <c r="A346" t="s">
        <v>12</v>
      </c>
      <c r="B346" t="s">
        <v>167</v>
      </c>
      <c r="C346" t="s">
        <v>105</v>
      </c>
      <c r="D346">
        <v>10</v>
      </c>
      <c r="E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1</v>
      </c>
    </row>
    <row r="347" spans="1:16" x14ac:dyDescent="0.25">
      <c r="A347" t="s">
        <v>12</v>
      </c>
      <c r="B347" t="s">
        <v>167</v>
      </c>
      <c r="C347" t="s">
        <v>106</v>
      </c>
      <c r="D347">
        <v>10</v>
      </c>
      <c r="E347">
        <v>1</v>
      </c>
      <c r="H347">
        <v>1</v>
      </c>
      <c r="I347">
        <v>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1</v>
      </c>
    </row>
    <row r="348" spans="1:16" x14ac:dyDescent="0.25">
      <c r="A348" t="s">
        <v>12</v>
      </c>
      <c r="B348" t="s">
        <v>167</v>
      </c>
      <c r="C348" t="s">
        <v>107</v>
      </c>
      <c r="D348">
        <v>10</v>
      </c>
      <c r="E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1</v>
      </c>
    </row>
    <row r="349" spans="1:16" x14ac:dyDescent="0.25">
      <c r="A349" t="s">
        <v>12</v>
      </c>
      <c r="B349" t="s">
        <v>167</v>
      </c>
      <c r="C349" t="s">
        <v>108</v>
      </c>
      <c r="D349">
        <v>10</v>
      </c>
      <c r="E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1</v>
      </c>
    </row>
    <row r="350" spans="1:16" x14ac:dyDescent="0.25">
      <c r="A350" t="s">
        <v>12</v>
      </c>
      <c r="B350" t="s">
        <v>167</v>
      </c>
      <c r="C350" t="s">
        <v>109</v>
      </c>
      <c r="D350">
        <v>10</v>
      </c>
      <c r="E350">
        <v>1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  <c r="P350">
        <v>1</v>
      </c>
    </row>
    <row r="351" spans="1:16" x14ac:dyDescent="0.25">
      <c r="A351" t="s">
        <v>12</v>
      </c>
      <c r="B351" t="s">
        <v>167</v>
      </c>
      <c r="C351" t="s">
        <v>110</v>
      </c>
      <c r="D351">
        <v>18</v>
      </c>
      <c r="E351">
        <v>1</v>
      </c>
      <c r="H351">
        <v>1</v>
      </c>
      <c r="P351">
        <v>1</v>
      </c>
    </row>
    <row r="352" spans="1:16" x14ac:dyDescent="0.25">
      <c r="A352" t="s">
        <v>12</v>
      </c>
      <c r="B352" t="s">
        <v>167</v>
      </c>
      <c r="C352" t="s">
        <v>111</v>
      </c>
      <c r="D352">
        <v>8</v>
      </c>
      <c r="E352">
        <v>1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1</v>
      </c>
    </row>
    <row r="353" spans="1:16" x14ac:dyDescent="0.25">
      <c r="A353" t="s">
        <v>12</v>
      </c>
      <c r="B353" t="s">
        <v>167</v>
      </c>
      <c r="C353" t="s">
        <v>112</v>
      </c>
      <c r="D353">
        <v>8</v>
      </c>
      <c r="E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1</v>
      </c>
    </row>
    <row r="354" spans="1:16" x14ac:dyDescent="0.25">
      <c r="A354" t="s">
        <v>12</v>
      </c>
      <c r="B354" t="s">
        <v>167</v>
      </c>
      <c r="C354" t="s">
        <v>113</v>
      </c>
      <c r="D354">
        <v>8</v>
      </c>
      <c r="E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  <c r="P354">
        <v>1</v>
      </c>
    </row>
    <row r="355" spans="1:16" x14ac:dyDescent="0.25">
      <c r="A355" t="s">
        <v>12</v>
      </c>
      <c r="B355" t="s">
        <v>167</v>
      </c>
      <c r="C355" t="s">
        <v>114</v>
      </c>
      <c r="D355">
        <v>8</v>
      </c>
      <c r="E355">
        <v>1</v>
      </c>
      <c r="H355">
        <v>1</v>
      </c>
      <c r="I355">
        <v>1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  <c r="P355">
        <v>1</v>
      </c>
    </row>
    <row r="356" spans="1:16" x14ac:dyDescent="0.25">
      <c r="A356" t="s">
        <v>12</v>
      </c>
      <c r="B356" t="s">
        <v>167</v>
      </c>
      <c r="C356" t="s">
        <v>115</v>
      </c>
      <c r="D356">
        <v>10</v>
      </c>
      <c r="E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  <c r="P356">
        <v>1</v>
      </c>
    </row>
    <row r="357" spans="1:16" x14ac:dyDescent="0.25">
      <c r="A357" t="s">
        <v>12</v>
      </c>
      <c r="B357" t="s">
        <v>167</v>
      </c>
      <c r="C357" t="s">
        <v>116</v>
      </c>
      <c r="D357">
        <v>12</v>
      </c>
      <c r="E357">
        <v>1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  <c r="P357">
        <v>1</v>
      </c>
    </row>
    <row r="358" spans="1:16" x14ac:dyDescent="0.25">
      <c r="A358" t="s">
        <v>12</v>
      </c>
      <c r="B358" t="s">
        <v>167</v>
      </c>
      <c r="C358" t="s">
        <v>117</v>
      </c>
      <c r="D358">
        <v>12</v>
      </c>
      <c r="E358">
        <v>1</v>
      </c>
      <c r="H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  <c r="P358">
        <v>1</v>
      </c>
    </row>
    <row r="359" spans="1:16" x14ac:dyDescent="0.25">
      <c r="A359" t="s">
        <v>12</v>
      </c>
      <c r="B359" t="s">
        <v>167</v>
      </c>
      <c r="C359" t="s">
        <v>118</v>
      </c>
      <c r="D359">
        <v>10</v>
      </c>
      <c r="E359">
        <v>1</v>
      </c>
      <c r="H359">
        <v>1</v>
      </c>
      <c r="I359">
        <v>1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  <c r="P359">
        <v>1</v>
      </c>
    </row>
    <row r="360" spans="1:16" x14ac:dyDescent="0.25">
      <c r="A360" t="s">
        <v>12</v>
      </c>
      <c r="B360" t="s">
        <v>167</v>
      </c>
      <c r="C360" t="s">
        <v>119</v>
      </c>
      <c r="D360">
        <v>30</v>
      </c>
      <c r="E360">
        <v>1</v>
      </c>
      <c r="H360">
        <v>1</v>
      </c>
      <c r="L360">
        <v>1</v>
      </c>
      <c r="M360">
        <v>1</v>
      </c>
      <c r="N360">
        <v>1</v>
      </c>
      <c r="O360">
        <v>1</v>
      </c>
      <c r="P360">
        <v>1</v>
      </c>
    </row>
    <row r="361" spans="1:16" x14ac:dyDescent="0.25">
      <c r="A361" t="s">
        <v>12</v>
      </c>
      <c r="B361" t="s">
        <v>167</v>
      </c>
      <c r="C361" t="s">
        <v>119</v>
      </c>
      <c r="D361">
        <v>30</v>
      </c>
      <c r="E361">
        <v>1</v>
      </c>
      <c r="H361">
        <v>1</v>
      </c>
      <c r="I361">
        <v>1</v>
      </c>
      <c r="O361">
        <v>1</v>
      </c>
      <c r="P361">
        <v>1</v>
      </c>
    </row>
    <row r="362" spans="1:16" x14ac:dyDescent="0.25">
      <c r="A362" t="s">
        <v>12</v>
      </c>
      <c r="B362" t="s">
        <v>167</v>
      </c>
      <c r="C362" t="s">
        <v>120</v>
      </c>
      <c r="D362">
        <v>300</v>
      </c>
      <c r="F362">
        <v>1</v>
      </c>
      <c r="H362">
        <v>1</v>
      </c>
    </row>
    <row r="363" spans="1:16" x14ac:dyDescent="0.25">
      <c r="A363" t="s">
        <v>12</v>
      </c>
      <c r="B363" t="s">
        <v>167</v>
      </c>
      <c r="C363" t="s">
        <v>121</v>
      </c>
      <c r="D363">
        <v>34</v>
      </c>
      <c r="F363">
        <v>1</v>
      </c>
      <c r="H363">
        <v>1</v>
      </c>
      <c r="L363">
        <v>1</v>
      </c>
      <c r="N363">
        <v>1</v>
      </c>
      <c r="O363">
        <v>1</v>
      </c>
      <c r="P363">
        <v>1</v>
      </c>
    </row>
    <row r="364" spans="1:16" x14ac:dyDescent="0.25">
      <c r="A364" t="s">
        <v>12</v>
      </c>
      <c r="B364" t="s">
        <v>167</v>
      </c>
      <c r="C364" t="s">
        <v>122</v>
      </c>
      <c r="D364">
        <v>21</v>
      </c>
      <c r="E364">
        <v>1</v>
      </c>
      <c r="H364">
        <v>1</v>
      </c>
      <c r="P364">
        <v>1</v>
      </c>
    </row>
    <row r="365" spans="1:16" x14ac:dyDescent="0.25">
      <c r="A365" t="s">
        <v>12</v>
      </c>
      <c r="B365" t="s">
        <v>167</v>
      </c>
      <c r="C365" t="s">
        <v>123</v>
      </c>
      <c r="D365">
        <v>18</v>
      </c>
      <c r="E365">
        <v>1</v>
      </c>
      <c r="H365">
        <v>1</v>
      </c>
      <c r="P365">
        <v>1</v>
      </c>
    </row>
    <row r="366" spans="1:16" x14ac:dyDescent="0.25">
      <c r="A366" t="s">
        <v>12</v>
      </c>
      <c r="B366" t="s">
        <v>167</v>
      </c>
      <c r="C366" t="s">
        <v>124</v>
      </c>
      <c r="D366">
        <v>24</v>
      </c>
      <c r="E366">
        <v>1</v>
      </c>
      <c r="H366">
        <v>1</v>
      </c>
      <c r="N366">
        <v>1</v>
      </c>
    </row>
    <row r="367" spans="1:16" x14ac:dyDescent="0.25">
      <c r="A367" t="s">
        <v>12</v>
      </c>
      <c r="B367" t="s">
        <v>167</v>
      </c>
      <c r="C367" t="s">
        <v>125</v>
      </c>
      <c r="D367">
        <v>30</v>
      </c>
      <c r="G367">
        <v>1</v>
      </c>
      <c r="H367">
        <v>1</v>
      </c>
      <c r="I367">
        <v>1</v>
      </c>
      <c r="J367">
        <v>1</v>
      </c>
      <c r="K367">
        <v>1</v>
      </c>
      <c r="L367">
        <v>1</v>
      </c>
      <c r="O367">
        <v>1</v>
      </c>
      <c r="P367">
        <v>1</v>
      </c>
    </row>
    <row r="368" spans="1:16" x14ac:dyDescent="0.25">
      <c r="A368" t="s">
        <v>12</v>
      </c>
      <c r="B368" t="s">
        <v>167</v>
      </c>
      <c r="C368" t="s">
        <v>228</v>
      </c>
      <c r="D368">
        <v>154</v>
      </c>
      <c r="F368">
        <v>1</v>
      </c>
      <c r="L368">
        <v>1</v>
      </c>
      <c r="P368">
        <v>1</v>
      </c>
    </row>
    <row r="369" spans="1:16" x14ac:dyDescent="0.25">
      <c r="A369" t="s">
        <v>12</v>
      </c>
      <c r="B369" t="s">
        <v>167</v>
      </c>
      <c r="C369" t="s">
        <v>126</v>
      </c>
      <c r="D369">
        <v>20</v>
      </c>
      <c r="E369">
        <v>1</v>
      </c>
      <c r="N369">
        <v>1</v>
      </c>
      <c r="O369">
        <v>1</v>
      </c>
      <c r="P369">
        <v>1</v>
      </c>
    </row>
    <row r="370" spans="1:16" x14ac:dyDescent="0.25">
      <c r="A370" t="s">
        <v>12</v>
      </c>
      <c r="B370" t="s">
        <v>167</v>
      </c>
      <c r="C370" t="s">
        <v>127</v>
      </c>
      <c r="D370">
        <v>24</v>
      </c>
      <c r="E370">
        <v>1</v>
      </c>
      <c r="L370">
        <v>1</v>
      </c>
    </row>
    <row r="371" spans="1:16" x14ac:dyDescent="0.25">
      <c r="A371" t="s">
        <v>12</v>
      </c>
      <c r="B371" t="s">
        <v>167</v>
      </c>
      <c r="C371" t="s">
        <v>128</v>
      </c>
      <c r="D371">
        <v>32</v>
      </c>
      <c r="E371">
        <v>1</v>
      </c>
      <c r="K371">
        <v>1</v>
      </c>
      <c r="O371">
        <v>1</v>
      </c>
      <c r="P371">
        <v>1</v>
      </c>
    </row>
    <row r="372" spans="1:16" x14ac:dyDescent="0.25">
      <c r="A372" t="s">
        <v>12</v>
      </c>
      <c r="B372" t="s">
        <v>167</v>
      </c>
      <c r="C372" t="s">
        <v>129</v>
      </c>
      <c r="D372">
        <v>50</v>
      </c>
      <c r="E372">
        <v>1</v>
      </c>
      <c r="H372">
        <v>1</v>
      </c>
    </row>
    <row r="373" spans="1:16" x14ac:dyDescent="0.25">
      <c r="A373" t="s">
        <v>12</v>
      </c>
      <c r="B373" t="s">
        <v>167</v>
      </c>
      <c r="C373" t="s">
        <v>130</v>
      </c>
      <c r="D373">
        <v>30</v>
      </c>
      <c r="E373">
        <v>1</v>
      </c>
      <c r="H373">
        <v>1</v>
      </c>
      <c r="N373">
        <v>1</v>
      </c>
      <c r="O373">
        <v>1</v>
      </c>
      <c r="P373">
        <v>1</v>
      </c>
    </row>
    <row r="374" spans="1:16" x14ac:dyDescent="0.25">
      <c r="A374" t="s">
        <v>12</v>
      </c>
      <c r="B374" t="s">
        <v>167</v>
      </c>
      <c r="C374" t="s">
        <v>131</v>
      </c>
      <c r="D374">
        <v>42</v>
      </c>
      <c r="E374">
        <v>1</v>
      </c>
      <c r="K374">
        <v>1</v>
      </c>
      <c r="N374">
        <v>1</v>
      </c>
      <c r="P374">
        <v>1</v>
      </c>
    </row>
    <row r="375" spans="1:16" x14ac:dyDescent="0.25">
      <c r="A375" t="s">
        <v>12</v>
      </c>
      <c r="B375" t="s">
        <v>167</v>
      </c>
      <c r="C375" t="s">
        <v>132</v>
      </c>
      <c r="D375">
        <v>20</v>
      </c>
      <c r="E375">
        <v>1</v>
      </c>
      <c r="P375">
        <v>1</v>
      </c>
    </row>
    <row r="376" spans="1:16" x14ac:dyDescent="0.25">
      <c r="A376" t="s">
        <v>12</v>
      </c>
      <c r="B376" t="s">
        <v>167</v>
      </c>
      <c r="C376" t="s">
        <v>132</v>
      </c>
      <c r="D376">
        <v>20</v>
      </c>
      <c r="E376">
        <v>1</v>
      </c>
      <c r="H376">
        <v>1</v>
      </c>
      <c r="L376">
        <v>1</v>
      </c>
      <c r="M376">
        <v>1</v>
      </c>
      <c r="P376">
        <v>1</v>
      </c>
    </row>
    <row r="377" spans="1:16" x14ac:dyDescent="0.25">
      <c r="A377" t="s">
        <v>12</v>
      </c>
      <c r="B377" t="s">
        <v>167</v>
      </c>
      <c r="C377" t="s">
        <v>133</v>
      </c>
      <c r="D377">
        <v>30</v>
      </c>
      <c r="E377">
        <v>1</v>
      </c>
      <c r="L377">
        <v>1</v>
      </c>
      <c r="O377">
        <v>1</v>
      </c>
      <c r="P377">
        <v>1</v>
      </c>
    </row>
    <row r="378" spans="1:16" x14ac:dyDescent="0.25">
      <c r="A378" t="s">
        <v>12</v>
      </c>
      <c r="B378" t="s">
        <v>167</v>
      </c>
      <c r="C378" t="s">
        <v>134</v>
      </c>
      <c r="D378">
        <v>20</v>
      </c>
      <c r="E378">
        <v>1</v>
      </c>
      <c r="H378">
        <v>1</v>
      </c>
      <c r="P378">
        <v>1</v>
      </c>
    </row>
    <row r="379" spans="1:16" x14ac:dyDescent="0.25">
      <c r="A379" t="s">
        <v>12</v>
      </c>
      <c r="B379" t="s">
        <v>167</v>
      </c>
      <c r="C379" t="s">
        <v>135</v>
      </c>
      <c r="D379">
        <v>18</v>
      </c>
      <c r="E379">
        <v>1</v>
      </c>
      <c r="H379">
        <v>1</v>
      </c>
      <c r="K379">
        <v>1</v>
      </c>
      <c r="L379">
        <v>1</v>
      </c>
      <c r="M379">
        <v>1</v>
      </c>
      <c r="O379">
        <v>1</v>
      </c>
      <c r="P379">
        <v>1</v>
      </c>
    </row>
    <row r="380" spans="1:16" x14ac:dyDescent="0.25">
      <c r="A380" t="s">
        <v>12</v>
      </c>
      <c r="B380" t="s">
        <v>167</v>
      </c>
      <c r="C380" t="s">
        <v>229</v>
      </c>
      <c r="D380">
        <v>20</v>
      </c>
      <c r="E380">
        <v>1</v>
      </c>
      <c r="H380">
        <v>1</v>
      </c>
      <c r="P380">
        <v>1</v>
      </c>
    </row>
    <row r="381" spans="1:16" x14ac:dyDescent="0.25">
      <c r="A381" t="s">
        <v>12</v>
      </c>
      <c r="B381" t="s">
        <v>167</v>
      </c>
      <c r="C381" t="s">
        <v>136</v>
      </c>
      <c r="D381">
        <v>40</v>
      </c>
      <c r="E381">
        <v>1</v>
      </c>
      <c r="H381">
        <v>1</v>
      </c>
      <c r="O381">
        <v>1</v>
      </c>
      <c r="P381">
        <v>1</v>
      </c>
    </row>
    <row r="382" spans="1:16" x14ac:dyDescent="0.25">
      <c r="A382" t="s">
        <v>12</v>
      </c>
      <c r="B382" t="s">
        <v>167</v>
      </c>
      <c r="C382" t="s">
        <v>137</v>
      </c>
      <c r="D382">
        <v>37</v>
      </c>
      <c r="E382">
        <v>1</v>
      </c>
      <c r="K382">
        <v>1</v>
      </c>
      <c r="N382">
        <v>1</v>
      </c>
      <c r="O382">
        <v>1</v>
      </c>
      <c r="P382">
        <v>1</v>
      </c>
    </row>
    <row r="383" spans="1:16" x14ac:dyDescent="0.25">
      <c r="A383" t="s">
        <v>12</v>
      </c>
      <c r="B383" t="s">
        <v>167</v>
      </c>
      <c r="C383" t="s">
        <v>137</v>
      </c>
      <c r="D383">
        <v>34</v>
      </c>
      <c r="E383">
        <v>1</v>
      </c>
      <c r="H383">
        <v>1</v>
      </c>
      <c r="L383">
        <v>1</v>
      </c>
      <c r="N383">
        <v>1</v>
      </c>
      <c r="O383">
        <v>1</v>
      </c>
      <c r="P383">
        <v>1</v>
      </c>
    </row>
    <row r="384" spans="1:16" x14ac:dyDescent="0.25">
      <c r="A384" t="s">
        <v>12</v>
      </c>
      <c r="B384" t="s">
        <v>167</v>
      </c>
      <c r="C384" t="s">
        <v>138</v>
      </c>
      <c r="D384">
        <v>14</v>
      </c>
      <c r="E384">
        <v>1</v>
      </c>
      <c r="H384">
        <v>1</v>
      </c>
      <c r="K384">
        <v>1</v>
      </c>
      <c r="P384">
        <v>1</v>
      </c>
    </row>
    <row r="385" spans="1:16" x14ac:dyDescent="0.25">
      <c r="A385" t="s">
        <v>12</v>
      </c>
      <c r="B385" t="s">
        <v>167</v>
      </c>
      <c r="C385" t="s">
        <v>139</v>
      </c>
      <c r="D385">
        <v>20</v>
      </c>
      <c r="E385">
        <v>1</v>
      </c>
      <c r="H385">
        <v>1</v>
      </c>
      <c r="M385">
        <v>1</v>
      </c>
      <c r="P385">
        <v>1</v>
      </c>
    </row>
    <row r="386" spans="1:16" x14ac:dyDescent="0.25">
      <c r="A386" t="s">
        <v>12</v>
      </c>
      <c r="B386" t="s">
        <v>167</v>
      </c>
      <c r="C386" t="s">
        <v>140</v>
      </c>
      <c r="D386">
        <v>20</v>
      </c>
      <c r="E386">
        <v>1</v>
      </c>
      <c r="H386">
        <v>1</v>
      </c>
      <c r="J386">
        <v>1</v>
      </c>
      <c r="K386">
        <v>1</v>
      </c>
      <c r="P386">
        <v>1</v>
      </c>
    </row>
    <row r="387" spans="1:16" x14ac:dyDescent="0.25">
      <c r="A387" t="s">
        <v>12</v>
      </c>
      <c r="B387" t="s">
        <v>167</v>
      </c>
      <c r="C387" t="s">
        <v>230</v>
      </c>
      <c r="D387">
        <v>217</v>
      </c>
      <c r="F387">
        <v>1</v>
      </c>
      <c r="P387">
        <v>1</v>
      </c>
    </row>
    <row r="388" spans="1:16" x14ac:dyDescent="0.25">
      <c r="A388" t="s">
        <v>12</v>
      </c>
      <c r="B388" t="s">
        <v>167</v>
      </c>
      <c r="C388" t="s">
        <v>231</v>
      </c>
      <c r="D388">
        <v>40</v>
      </c>
      <c r="E388">
        <v>1</v>
      </c>
      <c r="L388">
        <v>1</v>
      </c>
      <c r="O388">
        <v>1</v>
      </c>
      <c r="P388">
        <v>1</v>
      </c>
    </row>
    <row r="389" spans="1:16" x14ac:dyDescent="0.25">
      <c r="A389" t="s">
        <v>12</v>
      </c>
      <c r="B389" t="s">
        <v>167</v>
      </c>
      <c r="C389" t="s">
        <v>232</v>
      </c>
      <c r="D389">
        <v>78</v>
      </c>
      <c r="F389">
        <v>1</v>
      </c>
      <c r="H389">
        <v>1</v>
      </c>
      <c r="K389">
        <v>1</v>
      </c>
      <c r="L389">
        <v>1</v>
      </c>
      <c r="N389">
        <v>1</v>
      </c>
    </row>
    <row r="390" spans="1:16" x14ac:dyDescent="0.25">
      <c r="A390" t="s">
        <v>12</v>
      </c>
      <c r="B390" t="s">
        <v>167</v>
      </c>
      <c r="C390" t="s">
        <v>141</v>
      </c>
      <c r="D390">
        <v>45</v>
      </c>
      <c r="G390">
        <v>1</v>
      </c>
      <c r="H390">
        <v>1</v>
      </c>
      <c r="L390">
        <v>1</v>
      </c>
      <c r="M390">
        <v>1</v>
      </c>
      <c r="P390">
        <v>1</v>
      </c>
    </row>
    <row r="391" spans="1:16" x14ac:dyDescent="0.25">
      <c r="A391" t="s">
        <v>12</v>
      </c>
      <c r="B391" t="s">
        <v>167</v>
      </c>
      <c r="C391" t="s">
        <v>142</v>
      </c>
      <c r="D391">
        <v>24</v>
      </c>
      <c r="E391">
        <v>1</v>
      </c>
      <c r="H391">
        <v>1</v>
      </c>
      <c r="P391">
        <v>1</v>
      </c>
    </row>
    <row r="392" spans="1:16" x14ac:dyDescent="0.25">
      <c r="A392" t="s">
        <v>12</v>
      </c>
      <c r="B392" t="s">
        <v>167</v>
      </c>
      <c r="C392" t="s">
        <v>143</v>
      </c>
      <c r="D392">
        <v>15</v>
      </c>
      <c r="E392">
        <v>1</v>
      </c>
      <c r="P392">
        <v>1</v>
      </c>
    </row>
    <row r="393" spans="1:16" x14ac:dyDescent="0.25">
      <c r="A393" t="s">
        <v>12</v>
      </c>
      <c r="B393" t="s">
        <v>167</v>
      </c>
      <c r="C393" t="s">
        <v>144</v>
      </c>
      <c r="D393">
        <v>15</v>
      </c>
      <c r="E393">
        <v>1</v>
      </c>
      <c r="M393">
        <v>1</v>
      </c>
      <c r="P393">
        <v>1</v>
      </c>
    </row>
    <row r="394" spans="1:16" x14ac:dyDescent="0.25">
      <c r="A394" t="s">
        <v>12</v>
      </c>
      <c r="B394" t="s">
        <v>167</v>
      </c>
      <c r="C394" t="s">
        <v>145</v>
      </c>
      <c r="D394">
        <v>12</v>
      </c>
      <c r="E394">
        <v>1</v>
      </c>
      <c r="J394">
        <v>1</v>
      </c>
      <c r="P394">
        <v>1</v>
      </c>
    </row>
    <row r="395" spans="1:16" x14ac:dyDescent="0.25">
      <c r="A395" t="s">
        <v>12</v>
      </c>
      <c r="B395" t="s">
        <v>167</v>
      </c>
      <c r="C395" t="s">
        <v>146</v>
      </c>
      <c r="D395">
        <v>12</v>
      </c>
      <c r="E395">
        <v>1</v>
      </c>
      <c r="J395">
        <v>1</v>
      </c>
      <c r="M395">
        <v>1</v>
      </c>
      <c r="P395">
        <v>1</v>
      </c>
    </row>
    <row r="396" spans="1:16" x14ac:dyDescent="0.25">
      <c r="A396" t="s">
        <v>12</v>
      </c>
      <c r="B396" t="s">
        <v>167</v>
      </c>
      <c r="C396" t="s">
        <v>147</v>
      </c>
      <c r="D396">
        <v>12</v>
      </c>
      <c r="E396">
        <v>1</v>
      </c>
      <c r="J396">
        <v>1</v>
      </c>
      <c r="M396">
        <v>1</v>
      </c>
      <c r="P396">
        <v>1</v>
      </c>
    </row>
    <row r="397" spans="1:16" x14ac:dyDescent="0.25">
      <c r="A397" t="s">
        <v>12</v>
      </c>
      <c r="B397" t="s">
        <v>167</v>
      </c>
      <c r="C397" t="s">
        <v>148</v>
      </c>
      <c r="D397">
        <v>12</v>
      </c>
      <c r="E397">
        <v>1</v>
      </c>
      <c r="J397">
        <v>1</v>
      </c>
      <c r="M397">
        <v>1</v>
      </c>
      <c r="P397">
        <v>1</v>
      </c>
    </row>
    <row r="398" spans="1:16" x14ac:dyDescent="0.25">
      <c r="A398" t="s">
        <v>12</v>
      </c>
      <c r="B398" t="s">
        <v>167</v>
      </c>
      <c r="C398" t="s">
        <v>149</v>
      </c>
      <c r="D398">
        <v>12</v>
      </c>
      <c r="E398">
        <v>1</v>
      </c>
      <c r="J398">
        <v>1</v>
      </c>
      <c r="M398">
        <v>1</v>
      </c>
      <c r="P398">
        <v>1</v>
      </c>
    </row>
    <row r="399" spans="1:16" x14ac:dyDescent="0.25">
      <c r="A399" t="s">
        <v>12</v>
      </c>
      <c r="B399" t="s">
        <v>167</v>
      </c>
      <c r="C399" t="s">
        <v>150</v>
      </c>
      <c r="D399">
        <v>12</v>
      </c>
      <c r="E399">
        <v>1</v>
      </c>
      <c r="J399">
        <v>1</v>
      </c>
      <c r="M399">
        <v>1</v>
      </c>
      <c r="P399">
        <v>1</v>
      </c>
    </row>
    <row r="400" spans="1:16" x14ac:dyDescent="0.25">
      <c r="A400" t="s">
        <v>12</v>
      </c>
      <c r="B400" t="s">
        <v>167</v>
      </c>
      <c r="C400" t="s">
        <v>151</v>
      </c>
      <c r="D400">
        <v>12</v>
      </c>
      <c r="E400">
        <v>1</v>
      </c>
      <c r="J400">
        <v>1</v>
      </c>
      <c r="M400">
        <v>1</v>
      </c>
      <c r="P400">
        <v>1</v>
      </c>
    </row>
    <row r="401" spans="1:16" x14ac:dyDescent="0.25">
      <c r="A401" t="s">
        <v>12</v>
      </c>
      <c r="B401" t="s">
        <v>167</v>
      </c>
      <c r="C401" t="s">
        <v>152</v>
      </c>
      <c r="D401">
        <v>12</v>
      </c>
      <c r="E401">
        <v>1</v>
      </c>
      <c r="J401">
        <v>1</v>
      </c>
      <c r="M401">
        <v>1</v>
      </c>
      <c r="P401">
        <v>1</v>
      </c>
    </row>
    <row r="402" spans="1:16" x14ac:dyDescent="0.25">
      <c r="A402" t="s">
        <v>13</v>
      </c>
      <c r="B402" t="s">
        <v>167</v>
      </c>
      <c r="C402" t="s">
        <v>25</v>
      </c>
      <c r="D402">
        <v>60</v>
      </c>
      <c r="E402">
        <v>1</v>
      </c>
      <c r="H402">
        <v>1</v>
      </c>
      <c r="L402">
        <v>1</v>
      </c>
      <c r="N402">
        <v>1</v>
      </c>
      <c r="O402">
        <v>1</v>
      </c>
      <c r="P402">
        <v>1</v>
      </c>
    </row>
    <row r="403" spans="1:16" x14ac:dyDescent="0.25">
      <c r="A403" t="s">
        <v>13</v>
      </c>
      <c r="B403" t="s">
        <v>167</v>
      </c>
      <c r="C403" t="s">
        <v>26</v>
      </c>
      <c r="D403">
        <v>30</v>
      </c>
      <c r="E403">
        <v>1</v>
      </c>
      <c r="K403">
        <v>1</v>
      </c>
      <c r="L403">
        <v>1</v>
      </c>
    </row>
    <row r="404" spans="1:16" x14ac:dyDescent="0.25">
      <c r="A404" t="s">
        <v>13</v>
      </c>
      <c r="B404" t="s">
        <v>167</v>
      </c>
      <c r="C404" t="s">
        <v>27</v>
      </c>
      <c r="D404">
        <v>12</v>
      </c>
      <c r="E404">
        <v>1</v>
      </c>
      <c r="K404">
        <v>1</v>
      </c>
      <c r="P404">
        <v>1</v>
      </c>
    </row>
    <row r="405" spans="1:16" x14ac:dyDescent="0.25">
      <c r="A405" t="s">
        <v>13</v>
      </c>
      <c r="B405" t="s">
        <v>167</v>
      </c>
      <c r="C405" t="s">
        <v>28</v>
      </c>
      <c r="D405">
        <v>16</v>
      </c>
      <c r="E405">
        <v>1</v>
      </c>
      <c r="M405">
        <v>1</v>
      </c>
      <c r="N405">
        <v>1</v>
      </c>
      <c r="O405">
        <v>1</v>
      </c>
      <c r="P405">
        <v>1</v>
      </c>
    </row>
    <row r="406" spans="1:16" x14ac:dyDescent="0.25">
      <c r="A406" t="s">
        <v>13</v>
      </c>
      <c r="B406" t="s">
        <v>167</v>
      </c>
      <c r="C406" t="s">
        <v>29</v>
      </c>
      <c r="D406">
        <v>16</v>
      </c>
      <c r="E406">
        <v>1</v>
      </c>
      <c r="N406">
        <v>1</v>
      </c>
      <c r="O406">
        <v>1</v>
      </c>
      <c r="P406">
        <v>1</v>
      </c>
    </row>
    <row r="407" spans="1:16" x14ac:dyDescent="0.25">
      <c r="A407" t="s">
        <v>13</v>
      </c>
      <c r="B407" t="s">
        <v>167</v>
      </c>
      <c r="C407" t="s">
        <v>30</v>
      </c>
      <c r="D407">
        <v>32</v>
      </c>
      <c r="E407">
        <v>1</v>
      </c>
      <c r="M407">
        <v>1</v>
      </c>
      <c r="N407">
        <v>1</v>
      </c>
      <c r="O407">
        <v>1</v>
      </c>
      <c r="P407">
        <v>1</v>
      </c>
    </row>
    <row r="408" spans="1:16" x14ac:dyDescent="0.25">
      <c r="A408" t="s">
        <v>13</v>
      </c>
      <c r="B408" t="s">
        <v>167</v>
      </c>
      <c r="C408" t="s">
        <v>31</v>
      </c>
      <c r="D408">
        <v>12</v>
      </c>
      <c r="E408">
        <v>1</v>
      </c>
      <c r="N408">
        <v>1</v>
      </c>
    </row>
    <row r="409" spans="1:16" x14ac:dyDescent="0.25">
      <c r="A409" t="s">
        <v>13</v>
      </c>
      <c r="B409" t="s">
        <v>167</v>
      </c>
      <c r="C409" t="s">
        <v>32</v>
      </c>
      <c r="D409">
        <v>20</v>
      </c>
      <c r="E409">
        <v>1</v>
      </c>
      <c r="P409">
        <v>1</v>
      </c>
    </row>
    <row r="410" spans="1:16" x14ac:dyDescent="0.25">
      <c r="A410" t="s">
        <v>13</v>
      </c>
      <c r="B410" t="s">
        <v>167</v>
      </c>
      <c r="C410" t="s">
        <v>33</v>
      </c>
      <c r="D410">
        <v>18</v>
      </c>
      <c r="E410">
        <v>1</v>
      </c>
      <c r="K410">
        <v>1</v>
      </c>
      <c r="P410">
        <v>1</v>
      </c>
    </row>
    <row r="411" spans="1:16" x14ac:dyDescent="0.25">
      <c r="A411" t="s">
        <v>13</v>
      </c>
      <c r="B411" t="s">
        <v>167</v>
      </c>
      <c r="C411" t="s">
        <v>169</v>
      </c>
      <c r="D411">
        <v>12</v>
      </c>
      <c r="E411">
        <v>1</v>
      </c>
      <c r="J411">
        <v>1</v>
      </c>
      <c r="M411">
        <v>1</v>
      </c>
      <c r="N411">
        <v>1</v>
      </c>
      <c r="O411">
        <v>1</v>
      </c>
      <c r="P411">
        <v>1</v>
      </c>
    </row>
    <row r="412" spans="1:16" x14ac:dyDescent="0.25">
      <c r="A412" t="s">
        <v>13</v>
      </c>
      <c r="B412" t="s">
        <v>167</v>
      </c>
      <c r="C412" t="s">
        <v>170</v>
      </c>
      <c r="D412">
        <v>12</v>
      </c>
      <c r="E412">
        <v>1</v>
      </c>
      <c r="L412">
        <v>1</v>
      </c>
      <c r="N412">
        <v>1</v>
      </c>
      <c r="O412">
        <v>1</v>
      </c>
    </row>
    <row r="413" spans="1:16" x14ac:dyDescent="0.25">
      <c r="A413" t="s">
        <v>13</v>
      </c>
      <c r="B413" t="s">
        <v>167</v>
      </c>
      <c r="C413" t="s">
        <v>171</v>
      </c>
      <c r="D413">
        <v>12</v>
      </c>
      <c r="E413">
        <v>1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  <c r="P413">
        <v>1</v>
      </c>
    </row>
    <row r="414" spans="1:16" x14ac:dyDescent="0.25">
      <c r="A414" t="s">
        <v>13</v>
      </c>
      <c r="B414" t="s">
        <v>167</v>
      </c>
      <c r="C414" t="s">
        <v>172</v>
      </c>
      <c r="D414">
        <v>12</v>
      </c>
      <c r="E414">
        <v>1</v>
      </c>
      <c r="J414">
        <v>1</v>
      </c>
      <c r="K414">
        <v>1</v>
      </c>
      <c r="L414">
        <v>1</v>
      </c>
      <c r="N414">
        <v>1</v>
      </c>
      <c r="O414">
        <v>1</v>
      </c>
      <c r="P414">
        <v>1</v>
      </c>
    </row>
    <row r="415" spans="1:16" x14ac:dyDescent="0.25">
      <c r="A415" t="s">
        <v>13</v>
      </c>
      <c r="B415" t="s">
        <v>167</v>
      </c>
      <c r="C415" t="s">
        <v>173</v>
      </c>
      <c r="D415">
        <v>211</v>
      </c>
      <c r="F415">
        <v>1</v>
      </c>
      <c r="P415">
        <v>1</v>
      </c>
    </row>
    <row r="416" spans="1:16" x14ac:dyDescent="0.25">
      <c r="A416" t="s">
        <v>13</v>
      </c>
      <c r="B416" t="s">
        <v>167</v>
      </c>
      <c r="C416" t="s">
        <v>174</v>
      </c>
      <c r="D416">
        <v>12</v>
      </c>
      <c r="E416">
        <v>1</v>
      </c>
      <c r="H416">
        <v>1</v>
      </c>
      <c r="L416">
        <v>1</v>
      </c>
      <c r="M416">
        <v>1</v>
      </c>
      <c r="N416">
        <v>1</v>
      </c>
      <c r="O416">
        <v>1</v>
      </c>
      <c r="P416">
        <v>1</v>
      </c>
    </row>
    <row r="417" spans="1:16" x14ac:dyDescent="0.25">
      <c r="A417" t="s">
        <v>13</v>
      </c>
      <c r="B417" t="s">
        <v>167</v>
      </c>
      <c r="C417" t="s">
        <v>175</v>
      </c>
      <c r="D417">
        <v>12</v>
      </c>
      <c r="E417">
        <v>1</v>
      </c>
      <c r="H417">
        <v>1</v>
      </c>
      <c r="K417">
        <v>1</v>
      </c>
      <c r="L417">
        <v>1</v>
      </c>
      <c r="M417">
        <v>1</v>
      </c>
      <c r="N417">
        <v>1</v>
      </c>
      <c r="O417">
        <v>1</v>
      </c>
      <c r="P417">
        <v>1</v>
      </c>
    </row>
    <row r="418" spans="1:16" x14ac:dyDescent="0.25">
      <c r="A418" t="s">
        <v>13</v>
      </c>
      <c r="B418" t="s">
        <v>167</v>
      </c>
      <c r="C418" t="s">
        <v>176</v>
      </c>
      <c r="D418">
        <v>24</v>
      </c>
      <c r="E418">
        <v>1</v>
      </c>
      <c r="K418">
        <v>1</v>
      </c>
      <c r="O418">
        <v>1</v>
      </c>
      <c r="P418">
        <v>1</v>
      </c>
    </row>
    <row r="419" spans="1:16" x14ac:dyDescent="0.25">
      <c r="A419" t="s">
        <v>13</v>
      </c>
      <c r="B419" t="s">
        <v>167</v>
      </c>
      <c r="C419" t="s">
        <v>177</v>
      </c>
      <c r="D419">
        <v>24</v>
      </c>
      <c r="E419">
        <v>1</v>
      </c>
      <c r="P419">
        <v>1</v>
      </c>
    </row>
    <row r="420" spans="1:16" x14ac:dyDescent="0.25">
      <c r="A420" t="s">
        <v>13</v>
      </c>
      <c r="B420" t="s">
        <v>167</v>
      </c>
      <c r="C420" t="s">
        <v>178</v>
      </c>
      <c r="D420">
        <v>20</v>
      </c>
      <c r="E420">
        <v>1</v>
      </c>
      <c r="P420">
        <v>1</v>
      </c>
    </row>
    <row r="421" spans="1:16" x14ac:dyDescent="0.25">
      <c r="A421" t="s">
        <v>13</v>
      </c>
      <c r="B421" t="s">
        <v>167</v>
      </c>
      <c r="C421" t="s">
        <v>179</v>
      </c>
      <c r="D421">
        <v>24</v>
      </c>
      <c r="E421">
        <v>1</v>
      </c>
      <c r="K421">
        <v>1</v>
      </c>
      <c r="N421">
        <v>1</v>
      </c>
      <c r="P421">
        <v>1</v>
      </c>
    </row>
    <row r="422" spans="1:16" x14ac:dyDescent="0.25">
      <c r="A422" t="s">
        <v>13</v>
      </c>
      <c r="B422" t="s">
        <v>167</v>
      </c>
      <c r="C422" t="s">
        <v>180</v>
      </c>
      <c r="D422">
        <v>99</v>
      </c>
      <c r="F422">
        <v>1</v>
      </c>
      <c r="K422">
        <v>1</v>
      </c>
      <c r="M422">
        <v>1</v>
      </c>
      <c r="N422">
        <v>1</v>
      </c>
      <c r="O422">
        <v>1</v>
      </c>
      <c r="P422">
        <v>1</v>
      </c>
    </row>
    <row r="423" spans="1:16" x14ac:dyDescent="0.25">
      <c r="A423" t="s">
        <v>13</v>
      </c>
      <c r="B423" t="s">
        <v>167</v>
      </c>
      <c r="C423" t="s">
        <v>181</v>
      </c>
      <c r="D423">
        <v>12</v>
      </c>
      <c r="E423">
        <v>1</v>
      </c>
      <c r="J423">
        <v>1</v>
      </c>
      <c r="M423">
        <v>1</v>
      </c>
      <c r="O423">
        <v>1</v>
      </c>
      <c r="P423">
        <v>1</v>
      </c>
    </row>
    <row r="424" spans="1:16" x14ac:dyDescent="0.25">
      <c r="A424" t="s">
        <v>13</v>
      </c>
      <c r="B424" t="s">
        <v>167</v>
      </c>
      <c r="C424" t="s">
        <v>182</v>
      </c>
      <c r="D424">
        <v>12</v>
      </c>
      <c r="E424">
        <v>1</v>
      </c>
      <c r="J424">
        <v>1</v>
      </c>
      <c r="M424">
        <v>1</v>
      </c>
      <c r="N424">
        <v>1</v>
      </c>
      <c r="O424">
        <v>1</v>
      </c>
      <c r="P424">
        <v>1</v>
      </c>
    </row>
    <row r="425" spans="1:16" x14ac:dyDescent="0.25">
      <c r="A425" t="s">
        <v>13</v>
      </c>
      <c r="B425" t="s">
        <v>167</v>
      </c>
      <c r="C425" t="s">
        <v>183</v>
      </c>
      <c r="D425">
        <v>12</v>
      </c>
      <c r="E425">
        <v>1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1</v>
      </c>
    </row>
    <row r="426" spans="1:16" x14ac:dyDescent="0.25">
      <c r="A426" t="s">
        <v>13</v>
      </c>
      <c r="B426" t="s">
        <v>167</v>
      </c>
      <c r="C426" t="s">
        <v>184</v>
      </c>
      <c r="D426">
        <v>12</v>
      </c>
      <c r="E426">
        <v>1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  <c r="P426">
        <v>1</v>
      </c>
    </row>
    <row r="427" spans="1:16" x14ac:dyDescent="0.25">
      <c r="A427" t="s">
        <v>13</v>
      </c>
      <c r="B427" t="s">
        <v>167</v>
      </c>
      <c r="C427" t="s">
        <v>185</v>
      </c>
      <c r="D427">
        <v>25</v>
      </c>
      <c r="G427">
        <v>1</v>
      </c>
      <c r="K427">
        <v>1</v>
      </c>
      <c r="O427">
        <v>1</v>
      </c>
      <c r="P427">
        <v>1</v>
      </c>
    </row>
    <row r="428" spans="1:16" x14ac:dyDescent="0.25">
      <c r="A428" t="s">
        <v>13</v>
      </c>
      <c r="B428" t="s">
        <v>167</v>
      </c>
      <c r="C428" t="s">
        <v>186</v>
      </c>
      <c r="D428">
        <v>40</v>
      </c>
      <c r="E428">
        <v>1</v>
      </c>
      <c r="N428">
        <v>1</v>
      </c>
      <c r="O428">
        <v>1</v>
      </c>
      <c r="P428">
        <v>1</v>
      </c>
    </row>
    <row r="429" spans="1:16" x14ac:dyDescent="0.25">
      <c r="A429" t="s">
        <v>13</v>
      </c>
      <c r="B429" t="s">
        <v>167</v>
      </c>
      <c r="C429" t="s">
        <v>187</v>
      </c>
      <c r="D429">
        <v>75</v>
      </c>
      <c r="F429">
        <v>1</v>
      </c>
      <c r="H429">
        <v>1</v>
      </c>
      <c r="L429">
        <v>1</v>
      </c>
      <c r="M429">
        <v>1</v>
      </c>
      <c r="N429">
        <v>1</v>
      </c>
      <c r="P429">
        <v>1</v>
      </c>
    </row>
    <row r="430" spans="1:16" x14ac:dyDescent="0.25">
      <c r="A430" t="s">
        <v>13</v>
      </c>
      <c r="B430" t="s">
        <v>167</v>
      </c>
      <c r="C430" t="s">
        <v>34</v>
      </c>
      <c r="D430">
        <v>12</v>
      </c>
      <c r="E430">
        <v>1</v>
      </c>
      <c r="H430">
        <v>1</v>
      </c>
      <c r="I430">
        <v>1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  <c r="P430">
        <v>1</v>
      </c>
    </row>
    <row r="431" spans="1:16" x14ac:dyDescent="0.25">
      <c r="A431" t="s">
        <v>13</v>
      </c>
      <c r="B431" t="s">
        <v>167</v>
      </c>
      <c r="C431" t="s">
        <v>188</v>
      </c>
      <c r="D431">
        <v>55</v>
      </c>
      <c r="F431">
        <v>1</v>
      </c>
      <c r="P431">
        <v>1</v>
      </c>
    </row>
    <row r="432" spans="1:16" x14ac:dyDescent="0.25">
      <c r="A432" t="s">
        <v>13</v>
      </c>
      <c r="B432" t="s">
        <v>167</v>
      </c>
      <c r="C432" t="s">
        <v>35</v>
      </c>
      <c r="D432">
        <v>38</v>
      </c>
      <c r="E432">
        <v>1</v>
      </c>
      <c r="L432">
        <v>1</v>
      </c>
      <c r="N432">
        <v>1</v>
      </c>
      <c r="O432">
        <v>1</v>
      </c>
      <c r="P432">
        <v>1</v>
      </c>
    </row>
    <row r="433" spans="1:16" x14ac:dyDescent="0.25">
      <c r="A433" t="s">
        <v>13</v>
      </c>
      <c r="B433" t="s">
        <v>167</v>
      </c>
      <c r="C433" t="s">
        <v>36</v>
      </c>
      <c r="D433">
        <v>18</v>
      </c>
      <c r="E433">
        <v>1</v>
      </c>
      <c r="H433">
        <v>1</v>
      </c>
      <c r="I433">
        <v>1</v>
      </c>
      <c r="L433">
        <v>1</v>
      </c>
      <c r="O433">
        <v>1</v>
      </c>
      <c r="P433">
        <v>1</v>
      </c>
    </row>
    <row r="434" spans="1:16" x14ac:dyDescent="0.25">
      <c r="A434" t="s">
        <v>13</v>
      </c>
      <c r="B434" t="s">
        <v>167</v>
      </c>
      <c r="C434" t="s">
        <v>37</v>
      </c>
      <c r="D434">
        <v>18</v>
      </c>
      <c r="E434">
        <v>1</v>
      </c>
      <c r="O434">
        <v>1</v>
      </c>
      <c r="P434">
        <v>1</v>
      </c>
    </row>
    <row r="435" spans="1:16" x14ac:dyDescent="0.25">
      <c r="A435" t="s">
        <v>13</v>
      </c>
      <c r="B435" t="s">
        <v>167</v>
      </c>
      <c r="C435" t="s">
        <v>38</v>
      </c>
      <c r="D435">
        <v>16</v>
      </c>
      <c r="E435">
        <v>1</v>
      </c>
      <c r="M435">
        <v>1</v>
      </c>
      <c r="N435">
        <v>1</v>
      </c>
      <c r="O435">
        <v>1</v>
      </c>
      <c r="P435">
        <v>1</v>
      </c>
    </row>
    <row r="436" spans="1:16" x14ac:dyDescent="0.25">
      <c r="A436" t="s">
        <v>13</v>
      </c>
      <c r="B436" t="s">
        <v>167</v>
      </c>
      <c r="C436" t="s">
        <v>39</v>
      </c>
      <c r="D436">
        <v>18</v>
      </c>
      <c r="E436">
        <v>1</v>
      </c>
      <c r="H436">
        <v>1</v>
      </c>
      <c r="K436">
        <v>1</v>
      </c>
      <c r="L436">
        <v>1</v>
      </c>
      <c r="M436">
        <v>1</v>
      </c>
      <c r="N436">
        <v>1</v>
      </c>
      <c r="O436">
        <v>1</v>
      </c>
      <c r="P436">
        <v>1</v>
      </c>
    </row>
    <row r="437" spans="1:16" x14ac:dyDescent="0.25">
      <c r="A437" t="s">
        <v>13</v>
      </c>
      <c r="B437" t="s">
        <v>167</v>
      </c>
      <c r="C437" t="s">
        <v>40</v>
      </c>
      <c r="D437">
        <v>18</v>
      </c>
      <c r="E437">
        <v>1</v>
      </c>
      <c r="H437">
        <v>1</v>
      </c>
      <c r="K437">
        <v>1</v>
      </c>
      <c r="L437">
        <v>1</v>
      </c>
      <c r="M437">
        <v>1</v>
      </c>
      <c r="O437">
        <v>1</v>
      </c>
      <c r="P437">
        <v>1</v>
      </c>
    </row>
    <row r="438" spans="1:16" x14ac:dyDescent="0.25">
      <c r="A438" t="s">
        <v>13</v>
      </c>
      <c r="B438" t="s">
        <v>167</v>
      </c>
      <c r="C438" t="s">
        <v>41</v>
      </c>
      <c r="D438">
        <v>12</v>
      </c>
      <c r="E438">
        <v>1</v>
      </c>
      <c r="H438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</row>
    <row r="439" spans="1:16" x14ac:dyDescent="0.25">
      <c r="A439" t="s">
        <v>13</v>
      </c>
      <c r="B439" t="s">
        <v>167</v>
      </c>
      <c r="C439" t="s">
        <v>42</v>
      </c>
      <c r="D439">
        <v>12</v>
      </c>
      <c r="E439">
        <v>1</v>
      </c>
      <c r="H439">
        <v>1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  <c r="P439">
        <v>1</v>
      </c>
    </row>
    <row r="440" spans="1:16" x14ac:dyDescent="0.25">
      <c r="A440" t="s">
        <v>13</v>
      </c>
      <c r="B440" t="s">
        <v>167</v>
      </c>
      <c r="C440" t="s">
        <v>43</v>
      </c>
      <c r="D440">
        <v>12</v>
      </c>
      <c r="E440">
        <v>1</v>
      </c>
      <c r="H440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</row>
    <row r="441" spans="1:16" x14ac:dyDescent="0.25">
      <c r="A441" t="s">
        <v>13</v>
      </c>
      <c r="B441" t="s">
        <v>167</v>
      </c>
      <c r="C441" t="s">
        <v>189</v>
      </c>
      <c r="D441">
        <v>30</v>
      </c>
      <c r="E441">
        <v>1</v>
      </c>
      <c r="O441">
        <v>1</v>
      </c>
      <c r="P441">
        <v>1</v>
      </c>
    </row>
    <row r="442" spans="1:16" x14ac:dyDescent="0.25">
      <c r="A442" t="s">
        <v>13</v>
      </c>
      <c r="B442" t="s">
        <v>167</v>
      </c>
      <c r="C442" t="s">
        <v>189</v>
      </c>
      <c r="D442">
        <v>30</v>
      </c>
      <c r="E442">
        <v>1</v>
      </c>
    </row>
    <row r="443" spans="1:16" x14ac:dyDescent="0.25">
      <c r="A443" t="s">
        <v>13</v>
      </c>
      <c r="B443" t="s">
        <v>167</v>
      </c>
      <c r="C443" t="s">
        <v>190</v>
      </c>
      <c r="D443">
        <v>36</v>
      </c>
      <c r="E443">
        <v>1</v>
      </c>
      <c r="H443">
        <v>1</v>
      </c>
      <c r="I443">
        <v>1</v>
      </c>
      <c r="O443">
        <v>1</v>
      </c>
      <c r="P443">
        <v>1</v>
      </c>
    </row>
    <row r="444" spans="1:16" x14ac:dyDescent="0.25">
      <c r="A444" t="s">
        <v>13</v>
      </c>
      <c r="B444" t="s">
        <v>167</v>
      </c>
      <c r="C444" t="s">
        <v>191</v>
      </c>
      <c r="D444">
        <v>48</v>
      </c>
      <c r="E444">
        <v>1</v>
      </c>
      <c r="K444">
        <v>1</v>
      </c>
      <c r="O444">
        <v>1</v>
      </c>
      <c r="P444">
        <v>1</v>
      </c>
    </row>
    <row r="445" spans="1:16" x14ac:dyDescent="0.25">
      <c r="A445" t="s">
        <v>13</v>
      </c>
      <c r="B445" t="s">
        <v>167</v>
      </c>
      <c r="C445" t="s">
        <v>192</v>
      </c>
      <c r="D445">
        <v>36</v>
      </c>
      <c r="E445">
        <v>1</v>
      </c>
      <c r="H445">
        <v>1</v>
      </c>
      <c r="L445">
        <v>1</v>
      </c>
      <c r="M445">
        <v>1</v>
      </c>
      <c r="N445">
        <v>1</v>
      </c>
      <c r="O445">
        <v>1</v>
      </c>
      <c r="P445">
        <v>1</v>
      </c>
    </row>
    <row r="446" spans="1:16" x14ac:dyDescent="0.25">
      <c r="A446" t="s">
        <v>13</v>
      </c>
      <c r="B446" t="s">
        <v>167</v>
      </c>
      <c r="C446" t="s">
        <v>193</v>
      </c>
      <c r="D446">
        <v>36</v>
      </c>
      <c r="E446">
        <v>1</v>
      </c>
      <c r="H446">
        <v>1</v>
      </c>
      <c r="L446">
        <v>1</v>
      </c>
      <c r="N446">
        <v>1</v>
      </c>
      <c r="O446">
        <v>1</v>
      </c>
      <c r="P446">
        <v>1</v>
      </c>
    </row>
    <row r="447" spans="1:16" x14ac:dyDescent="0.25">
      <c r="A447" t="s">
        <v>13</v>
      </c>
      <c r="B447" t="s">
        <v>167</v>
      </c>
      <c r="C447" t="s">
        <v>194</v>
      </c>
      <c r="D447">
        <v>48</v>
      </c>
      <c r="E447">
        <v>1</v>
      </c>
      <c r="K447">
        <v>1</v>
      </c>
      <c r="P447">
        <v>1</v>
      </c>
    </row>
    <row r="448" spans="1:16" x14ac:dyDescent="0.25">
      <c r="A448" t="s">
        <v>13</v>
      </c>
      <c r="B448" t="s">
        <v>167</v>
      </c>
      <c r="C448" t="s">
        <v>195</v>
      </c>
      <c r="D448">
        <v>72</v>
      </c>
      <c r="E448">
        <v>1</v>
      </c>
      <c r="N448">
        <v>1</v>
      </c>
      <c r="O448">
        <v>1</v>
      </c>
      <c r="P448">
        <v>1</v>
      </c>
    </row>
    <row r="449" spans="1:16" x14ac:dyDescent="0.25">
      <c r="A449" t="s">
        <v>13</v>
      </c>
      <c r="B449" t="s">
        <v>167</v>
      </c>
      <c r="C449" t="s">
        <v>196</v>
      </c>
      <c r="D449">
        <v>60</v>
      </c>
      <c r="E449">
        <v>1</v>
      </c>
      <c r="O449">
        <v>1</v>
      </c>
      <c r="P449">
        <v>1</v>
      </c>
    </row>
    <row r="450" spans="1:16" x14ac:dyDescent="0.25">
      <c r="A450" t="s">
        <v>13</v>
      </c>
      <c r="B450" t="s">
        <v>167</v>
      </c>
      <c r="C450" t="s">
        <v>197</v>
      </c>
      <c r="D450">
        <v>48</v>
      </c>
      <c r="E450">
        <v>1</v>
      </c>
      <c r="O450">
        <v>1</v>
      </c>
      <c r="P450">
        <v>1</v>
      </c>
    </row>
    <row r="451" spans="1:16" x14ac:dyDescent="0.25">
      <c r="A451" t="s">
        <v>13</v>
      </c>
      <c r="B451" t="s">
        <v>167</v>
      </c>
      <c r="C451" t="s">
        <v>198</v>
      </c>
      <c r="D451">
        <v>72</v>
      </c>
      <c r="E451">
        <v>1</v>
      </c>
      <c r="P451">
        <v>1</v>
      </c>
    </row>
    <row r="452" spans="1:16" x14ac:dyDescent="0.25">
      <c r="A452" t="s">
        <v>13</v>
      </c>
      <c r="B452" t="s">
        <v>167</v>
      </c>
      <c r="C452" t="s">
        <v>199</v>
      </c>
      <c r="D452">
        <v>60</v>
      </c>
      <c r="E452">
        <v>1</v>
      </c>
      <c r="H452">
        <v>1</v>
      </c>
      <c r="O452">
        <v>1</v>
      </c>
      <c r="P452">
        <v>1</v>
      </c>
    </row>
    <row r="453" spans="1:16" x14ac:dyDescent="0.25">
      <c r="A453" t="s">
        <v>13</v>
      </c>
      <c r="B453" t="s">
        <v>167</v>
      </c>
      <c r="C453" t="s">
        <v>200</v>
      </c>
      <c r="D453">
        <v>36</v>
      </c>
      <c r="E453">
        <v>1</v>
      </c>
      <c r="H453">
        <v>1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  <c r="P453">
        <v>1</v>
      </c>
    </row>
    <row r="454" spans="1:16" x14ac:dyDescent="0.25">
      <c r="A454" t="s">
        <v>13</v>
      </c>
      <c r="B454" t="s">
        <v>167</v>
      </c>
      <c r="C454" t="s">
        <v>44</v>
      </c>
      <c r="D454">
        <v>300</v>
      </c>
      <c r="F454">
        <v>1</v>
      </c>
      <c r="N454">
        <v>1</v>
      </c>
    </row>
    <row r="455" spans="1:16" x14ac:dyDescent="0.25">
      <c r="A455" t="s">
        <v>13</v>
      </c>
      <c r="B455" t="s">
        <v>167</v>
      </c>
      <c r="C455" t="s">
        <v>201</v>
      </c>
      <c r="D455">
        <v>8</v>
      </c>
      <c r="E455">
        <v>1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</row>
    <row r="456" spans="1:16" x14ac:dyDescent="0.25">
      <c r="A456" t="s">
        <v>13</v>
      </c>
      <c r="B456" t="s">
        <v>167</v>
      </c>
      <c r="C456" t="s">
        <v>45</v>
      </c>
      <c r="D456">
        <v>249</v>
      </c>
      <c r="F456">
        <v>1</v>
      </c>
      <c r="N456">
        <v>1</v>
      </c>
    </row>
    <row r="457" spans="1:16" x14ac:dyDescent="0.25">
      <c r="A457" t="s">
        <v>13</v>
      </c>
      <c r="B457" t="s">
        <v>167</v>
      </c>
      <c r="C457" t="s">
        <v>46</v>
      </c>
      <c r="D457">
        <v>100</v>
      </c>
      <c r="F457">
        <v>1</v>
      </c>
      <c r="M457">
        <v>1</v>
      </c>
      <c r="P457">
        <v>1</v>
      </c>
    </row>
    <row r="458" spans="1:16" x14ac:dyDescent="0.25">
      <c r="A458" t="s">
        <v>13</v>
      </c>
      <c r="B458" t="s">
        <v>167</v>
      </c>
      <c r="C458" t="s">
        <v>47</v>
      </c>
      <c r="D458">
        <v>20</v>
      </c>
      <c r="E458">
        <v>1</v>
      </c>
      <c r="P458">
        <v>1</v>
      </c>
    </row>
    <row r="459" spans="1:16" x14ac:dyDescent="0.25">
      <c r="A459" t="s">
        <v>13</v>
      </c>
      <c r="B459" t="s">
        <v>167</v>
      </c>
      <c r="C459" t="s">
        <v>48</v>
      </c>
      <c r="D459">
        <v>20</v>
      </c>
      <c r="E459">
        <v>1</v>
      </c>
      <c r="I459">
        <v>1</v>
      </c>
      <c r="K459">
        <v>1</v>
      </c>
      <c r="L459">
        <v>1</v>
      </c>
      <c r="P459">
        <v>1</v>
      </c>
    </row>
    <row r="460" spans="1:16" x14ac:dyDescent="0.25">
      <c r="A460" t="s">
        <v>13</v>
      </c>
      <c r="B460" t="s">
        <v>167</v>
      </c>
      <c r="C460" t="s">
        <v>49</v>
      </c>
      <c r="D460">
        <v>100</v>
      </c>
      <c r="F460">
        <v>1</v>
      </c>
      <c r="N460">
        <v>1</v>
      </c>
      <c r="O460">
        <v>1</v>
      </c>
      <c r="P460">
        <v>1</v>
      </c>
    </row>
    <row r="461" spans="1:16" x14ac:dyDescent="0.25">
      <c r="A461" t="s">
        <v>13</v>
      </c>
      <c r="B461" t="s">
        <v>167</v>
      </c>
      <c r="C461" t="s">
        <v>202</v>
      </c>
      <c r="D461">
        <v>20</v>
      </c>
      <c r="E461">
        <v>1</v>
      </c>
    </row>
    <row r="462" spans="1:16" x14ac:dyDescent="0.25">
      <c r="A462" t="s">
        <v>13</v>
      </c>
      <c r="B462" t="s">
        <v>167</v>
      </c>
      <c r="C462" t="s">
        <v>50</v>
      </c>
      <c r="D462">
        <v>100</v>
      </c>
      <c r="F462">
        <v>1</v>
      </c>
      <c r="L462">
        <v>1</v>
      </c>
      <c r="N462">
        <v>1</v>
      </c>
    </row>
    <row r="463" spans="1:16" x14ac:dyDescent="0.25">
      <c r="A463" t="s">
        <v>13</v>
      </c>
      <c r="B463" t="s">
        <v>167</v>
      </c>
      <c r="C463" t="s">
        <v>51</v>
      </c>
      <c r="D463">
        <v>100</v>
      </c>
      <c r="F463">
        <v>1</v>
      </c>
      <c r="K463">
        <v>1</v>
      </c>
      <c r="O463">
        <v>1</v>
      </c>
      <c r="P463">
        <v>1</v>
      </c>
    </row>
    <row r="464" spans="1:16" x14ac:dyDescent="0.25">
      <c r="A464" t="s">
        <v>13</v>
      </c>
      <c r="B464" t="s">
        <v>167</v>
      </c>
      <c r="C464" t="s">
        <v>52</v>
      </c>
      <c r="D464">
        <v>100</v>
      </c>
      <c r="F464">
        <v>1</v>
      </c>
      <c r="H464">
        <v>1</v>
      </c>
      <c r="M464">
        <v>1</v>
      </c>
      <c r="N464">
        <v>1</v>
      </c>
      <c r="O464">
        <v>1</v>
      </c>
      <c r="P464">
        <v>1</v>
      </c>
    </row>
    <row r="465" spans="1:16" x14ac:dyDescent="0.25">
      <c r="A465" t="s">
        <v>13</v>
      </c>
      <c r="B465" t="s">
        <v>167</v>
      </c>
      <c r="C465" t="s">
        <v>53</v>
      </c>
      <c r="D465">
        <v>30</v>
      </c>
      <c r="E465">
        <v>1</v>
      </c>
      <c r="H465">
        <v>1</v>
      </c>
      <c r="N465">
        <v>1</v>
      </c>
      <c r="O465">
        <v>1</v>
      </c>
    </row>
    <row r="466" spans="1:16" x14ac:dyDescent="0.25">
      <c r="A466" t="s">
        <v>13</v>
      </c>
      <c r="B466" t="s">
        <v>167</v>
      </c>
      <c r="C466" t="s">
        <v>53</v>
      </c>
      <c r="D466">
        <v>36</v>
      </c>
      <c r="E466">
        <v>1</v>
      </c>
      <c r="N466">
        <v>1</v>
      </c>
      <c r="O466">
        <v>1</v>
      </c>
    </row>
    <row r="467" spans="1:16" x14ac:dyDescent="0.25">
      <c r="A467" t="s">
        <v>13</v>
      </c>
      <c r="B467" t="s">
        <v>167</v>
      </c>
      <c r="C467" t="s">
        <v>54</v>
      </c>
      <c r="D467">
        <v>18</v>
      </c>
      <c r="E467">
        <v>1</v>
      </c>
      <c r="K467">
        <v>1</v>
      </c>
      <c r="L467">
        <v>1</v>
      </c>
      <c r="N467">
        <v>1</v>
      </c>
      <c r="O467">
        <v>1</v>
      </c>
    </row>
    <row r="468" spans="1:16" x14ac:dyDescent="0.25">
      <c r="A468" t="s">
        <v>13</v>
      </c>
      <c r="B468" t="s">
        <v>167</v>
      </c>
      <c r="C468" t="s">
        <v>203</v>
      </c>
      <c r="D468">
        <v>24</v>
      </c>
      <c r="G468">
        <v>1</v>
      </c>
      <c r="H468">
        <v>1</v>
      </c>
      <c r="K468">
        <v>1</v>
      </c>
      <c r="P468">
        <v>1</v>
      </c>
    </row>
    <row r="469" spans="1:16" x14ac:dyDescent="0.25">
      <c r="A469" t="s">
        <v>13</v>
      </c>
      <c r="B469" t="s">
        <v>167</v>
      </c>
      <c r="C469" t="s">
        <v>204</v>
      </c>
      <c r="D469">
        <v>40</v>
      </c>
      <c r="E469">
        <v>1</v>
      </c>
      <c r="P469">
        <v>1</v>
      </c>
    </row>
    <row r="470" spans="1:16" x14ac:dyDescent="0.25">
      <c r="A470" t="s">
        <v>13</v>
      </c>
      <c r="B470" t="s">
        <v>167</v>
      </c>
      <c r="C470" t="s">
        <v>205</v>
      </c>
      <c r="D470">
        <v>49</v>
      </c>
      <c r="E470">
        <v>1</v>
      </c>
      <c r="P470">
        <v>1</v>
      </c>
    </row>
    <row r="471" spans="1:16" x14ac:dyDescent="0.25">
      <c r="A471" t="s">
        <v>13</v>
      </c>
      <c r="B471" t="s">
        <v>167</v>
      </c>
      <c r="C471" t="s">
        <v>205</v>
      </c>
      <c r="D471">
        <v>60</v>
      </c>
      <c r="E471">
        <v>1</v>
      </c>
      <c r="L471">
        <v>1</v>
      </c>
      <c r="O471">
        <v>1</v>
      </c>
      <c r="P471">
        <v>1</v>
      </c>
    </row>
    <row r="472" spans="1:16" x14ac:dyDescent="0.25">
      <c r="A472" t="s">
        <v>13</v>
      </c>
      <c r="B472" t="s">
        <v>167</v>
      </c>
      <c r="C472" t="s">
        <v>55</v>
      </c>
      <c r="D472">
        <v>136</v>
      </c>
      <c r="F472">
        <v>1</v>
      </c>
      <c r="L472">
        <v>1</v>
      </c>
      <c r="M472">
        <v>1</v>
      </c>
      <c r="O472">
        <v>1</v>
      </c>
      <c r="P472">
        <v>1</v>
      </c>
    </row>
    <row r="473" spans="1:16" x14ac:dyDescent="0.25">
      <c r="A473" t="s">
        <v>13</v>
      </c>
      <c r="B473" t="s">
        <v>167</v>
      </c>
      <c r="C473" t="s">
        <v>206</v>
      </c>
      <c r="D473">
        <v>166</v>
      </c>
      <c r="E473">
        <v>1</v>
      </c>
      <c r="L473">
        <v>1</v>
      </c>
    </row>
    <row r="474" spans="1:16" x14ac:dyDescent="0.25">
      <c r="A474" t="s">
        <v>13</v>
      </c>
      <c r="B474" t="s">
        <v>167</v>
      </c>
      <c r="C474" t="s">
        <v>206</v>
      </c>
      <c r="D474">
        <v>166</v>
      </c>
      <c r="E474">
        <v>1</v>
      </c>
      <c r="H474">
        <v>1</v>
      </c>
      <c r="M474">
        <v>1</v>
      </c>
      <c r="P474">
        <v>1</v>
      </c>
    </row>
    <row r="475" spans="1:16" x14ac:dyDescent="0.25">
      <c r="A475" t="s">
        <v>13</v>
      </c>
      <c r="B475" t="s">
        <v>167</v>
      </c>
      <c r="C475" t="s">
        <v>207</v>
      </c>
      <c r="D475">
        <v>126</v>
      </c>
      <c r="F475">
        <v>1</v>
      </c>
      <c r="H475">
        <v>1</v>
      </c>
      <c r="N475">
        <v>1</v>
      </c>
      <c r="O475">
        <v>1</v>
      </c>
      <c r="P475">
        <v>1</v>
      </c>
    </row>
    <row r="476" spans="1:16" x14ac:dyDescent="0.25">
      <c r="A476" t="s">
        <v>13</v>
      </c>
      <c r="B476" t="s">
        <v>167</v>
      </c>
      <c r="C476" t="s">
        <v>208</v>
      </c>
      <c r="D476">
        <v>40</v>
      </c>
      <c r="E476">
        <v>1</v>
      </c>
      <c r="K476">
        <v>1</v>
      </c>
      <c r="N476">
        <v>1</v>
      </c>
      <c r="O476">
        <v>1</v>
      </c>
      <c r="P476">
        <v>1</v>
      </c>
    </row>
    <row r="477" spans="1:16" x14ac:dyDescent="0.25">
      <c r="A477" t="s">
        <v>13</v>
      </c>
      <c r="B477" t="s">
        <v>167</v>
      </c>
      <c r="C477" t="s">
        <v>209</v>
      </c>
      <c r="D477">
        <v>40</v>
      </c>
      <c r="E477">
        <v>1</v>
      </c>
      <c r="O477">
        <v>1</v>
      </c>
      <c r="P477">
        <v>1</v>
      </c>
    </row>
    <row r="478" spans="1:16" x14ac:dyDescent="0.25">
      <c r="A478" t="s">
        <v>13</v>
      </c>
      <c r="B478" t="s">
        <v>167</v>
      </c>
      <c r="C478" t="s">
        <v>210</v>
      </c>
      <c r="D478">
        <v>180</v>
      </c>
      <c r="F478">
        <v>1</v>
      </c>
      <c r="L478">
        <v>1</v>
      </c>
      <c r="P478">
        <v>1</v>
      </c>
    </row>
    <row r="479" spans="1:16" x14ac:dyDescent="0.25">
      <c r="A479" t="s">
        <v>13</v>
      </c>
      <c r="B479" t="s">
        <v>167</v>
      </c>
      <c r="C479" t="s">
        <v>211</v>
      </c>
      <c r="D479">
        <v>50</v>
      </c>
      <c r="E479">
        <v>1</v>
      </c>
      <c r="H479">
        <v>1</v>
      </c>
      <c r="O479">
        <v>1</v>
      </c>
      <c r="P479">
        <v>1</v>
      </c>
    </row>
    <row r="480" spans="1:16" x14ac:dyDescent="0.25">
      <c r="A480" t="s">
        <v>13</v>
      </c>
      <c r="B480" t="s">
        <v>167</v>
      </c>
      <c r="C480" t="s">
        <v>212</v>
      </c>
      <c r="D480">
        <v>30</v>
      </c>
      <c r="E480">
        <v>1</v>
      </c>
    </row>
    <row r="481" spans="1:16" x14ac:dyDescent="0.25">
      <c r="A481" t="s">
        <v>13</v>
      </c>
      <c r="B481" t="s">
        <v>167</v>
      </c>
      <c r="C481" t="s">
        <v>213</v>
      </c>
      <c r="D481">
        <v>40</v>
      </c>
      <c r="E481">
        <v>1</v>
      </c>
      <c r="H481">
        <v>1</v>
      </c>
      <c r="K481">
        <v>1</v>
      </c>
      <c r="N481">
        <v>1</v>
      </c>
      <c r="O481">
        <v>1</v>
      </c>
      <c r="P481">
        <v>1</v>
      </c>
    </row>
    <row r="482" spans="1:16" x14ac:dyDescent="0.25">
      <c r="A482" t="s">
        <v>13</v>
      </c>
      <c r="B482" t="s">
        <v>167</v>
      </c>
      <c r="C482" t="s">
        <v>214</v>
      </c>
      <c r="D482">
        <v>232</v>
      </c>
      <c r="E482">
        <v>1</v>
      </c>
      <c r="M482">
        <v>1</v>
      </c>
    </row>
    <row r="483" spans="1:16" x14ac:dyDescent="0.25">
      <c r="A483" t="s">
        <v>13</v>
      </c>
      <c r="B483" t="s">
        <v>167</v>
      </c>
      <c r="C483" t="s">
        <v>215</v>
      </c>
      <c r="D483">
        <v>114</v>
      </c>
      <c r="F483">
        <v>1</v>
      </c>
      <c r="K483">
        <v>1</v>
      </c>
      <c r="L483">
        <v>1</v>
      </c>
      <c r="M483">
        <v>1</v>
      </c>
      <c r="N483">
        <v>1</v>
      </c>
      <c r="O483">
        <v>1</v>
      </c>
      <c r="P483">
        <v>1</v>
      </c>
    </row>
    <row r="484" spans="1:16" x14ac:dyDescent="0.25">
      <c r="A484" t="s">
        <v>13</v>
      </c>
      <c r="B484" t="s">
        <v>167</v>
      </c>
      <c r="C484" t="s">
        <v>56</v>
      </c>
      <c r="D484">
        <v>24</v>
      </c>
      <c r="E484">
        <v>1</v>
      </c>
    </row>
    <row r="485" spans="1:16" x14ac:dyDescent="0.25">
      <c r="A485" t="s">
        <v>13</v>
      </c>
      <c r="B485" t="s">
        <v>167</v>
      </c>
      <c r="C485" t="s">
        <v>57</v>
      </c>
      <c r="D485">
        <v>20</v>
      </c>
      <c r="E485">
        <v>1</v>
      </c>
    </row>
    <row r="486" spans="1:16" x14ac:dyDescent="0.25">
      <c r="A486" t="s">
        <v>13</v>
      </c>
      <c r="B486" t="s">
        <v>167</v>
      </c>
      <c r="C486" t="s">
        <v>58</v>
      </c>
      <c r="D486">
        <v>203</v>
      </c>
      <c r="F486">
        <v>1</v>
      </c>
      <c r="H486">
        <v>1</v>
      </c>
      <c r="K486">
        <v>1</v>
      </c>
      <c r="L486">
        <v>1</v>
      </c>
      <c r="N486">
        <v>1</v>
      </c>
      <c r="O486">
        <v>1</v>
      </c>
      <c r="P486">
        <v>1</v>
      </c>
    </row>
    <row r="487" spans="1:16" x14ac:dyDescent="0.25">
      <c r="A487" t="s">
        <v>13</v>
      </c>
      <c r="B487" t="s">
        <v>167</v>
      </c>
      <c r="C487" t="s">
        <v>59</v>
      </c>
      <c r="D487">
        <v>30</v>
      </c>
      <c r="E487">
        <v>1</v>
      </c>
      <c r="H487">
        <v>1</v>
      </c>
      <c r="O487">
        <v>1</v>
      </c>
      <c r="P487">
        <v>1</v>
      </c>
    </row>
    <row r="488" spans="1:16" x14ac:dyDescent="0.25">
      <c r="A488" t="s">
        <v>13</v>
      </c>
      <c r="B488" t="s">
        <v>167</v>
      </c>
      <c r="C488" t="s">
        <v>60</v>
      </c>
      <c r="D488">
        <v>24</v>
      </c>
      <c r="E488">
        <v>1</v>
      </c>
      <c r="P488">
        <v>1</v>
      </c>
    </row>
    <row r="489" spans="1:16" x14ac:dyDescent="0.25">
      <c r="A489" t="s">
        <v>13</v>
      </c>
      <c r="B489" t="s">
        <v>167</v>
      </c>
      <c r="C489" t="s">
        <v>61</v>
      </c>
      <c r="D489">
        <v>22</v>
      </c>
      <c r="E489">
        <v>1</v>
      </c>
      <c r="M489">
        <v>1</v>
      </c>
      <c r="N489">
        <v>1</v>
      </c>
    </row>
    <row r="490" spans="1:16" x14ac:dyDescent="0.25">
      <c r="A490" t="s">
        <v>13</v>
      </c>
      <c r="B490" t="s">
        <v>167</v>
      </c>
      <c r="C490" t="s">
        <v>62</v>
      </c>
      <c r="D490">
        <v>17</v>
      </c>
      <c r="E490">
        <v>1</v>
      </c>
      <c r="H490">
        <v>1</v>
      </c>
      <c r="P490">
        <v>1</v>
      </c>
    </row>
    <row r="491" spans="1:16" x14ac:dyDescent="0.25">
      <c r="A491" t="s">
        <v>13</v>
      </c>
      <c r="B491" t="s">
        <v>167</v>
      </c>
      <c r="C491" t="s">
        <v>63</v>
      </c>
      <c r="D491">
        <v>30</v>
      </c>
      <c r="E491">
        <v>1</v>
      </c>
      <c r="H491">
        <v>1</v>
      </c>
    </row>
    <row r="492" spans="1:16" x14ac:dyDescent="0.25">
      <c r="A492" t="s">
        <v>13</v>
      </c>
      <c r="B492" t="s">
        <v>167</v>
      </c>
      <c r="C492" t="s">
        <v>216</v>
      </c>
      <c r="D492">
        <v>16</v>
      </c>
      <c r="E492">
        <v>1</v>
      </c>
      <c r="O492">
        <v>1</v>
      </c>
      <c r="P492">
        <v>1</v>
      </c>
    </row>
    <row r="493" spans="1:16" x14ac:dyDescent="0.25">
      <c r="A493" t="s">
        <v>13</v>
      </c>
      <c r="B493" t="s">
        <v>167</v>
      </c>
      <c r="C493" t="s">
        <v>217</v>
      </c>
      <c r="D493">
        <v>18</v>
      </c>
      <c r="E493">
        <v>1</v>
      </c>
      <c r="H493">
        <v>1</v>
      </c>
      <c r="L493">
        <v>1</v>
      </c>
      <c r="M493">
        <v>1</v>
      </c>
      <c r="N493">
        <v>1</v>
      </c>
    </row>
    <row r="494" spans="1:16" x14ac:dyDescent="0.25">
      <c r="A494" t="s">
        <v>13</v>
      </c>
      <c r="B494" t="s">
        <v>167</v>
      </c>
      <c r="C494" t="s">
        <v>64</v>
      </c>
      <c r="D494">
        <v>83</v>
      </c>
      <c r="F494">
        <v>1</v>
      </c>
      <c r="K494">
        <v>1</v>
      </c>
      <c r="L494">
        <v>1</v>
      </c>
      <c r="P494">
        <v>1</v>
      </c>
    </row>
    <row r="495" spans="1:16" x14ac:dyDescent="0.25">
      <c r="A495" t="s">
        <v>13</v>
      </c>
      <c r="B495" t="s">
        <v>167</v>
      </c>
      <c r="C495" t="s">
        <v>218</v>
      </c>
      <c r="D495">
        <v>197</v>
      </c>
      <c r="F495">
        <v>1</v>
      </c>
      <c r="H495">
        <v>1</v>
      </c>
      <c r="I495">
        <v>1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  <c r="P495">
        <v>1</v>
      </c>
    </row>
    <row r="496" spans="1:16" x14ac:dyDescent="0.25">
      <c r="A496" t="s">
        <v>13</v>
      </c>
      <c r="B496" t="s">
        <v>167</v>
      </c>
      <c r="C496" t="s">
        <v>219</v>
      </c>
      <c r="D496">
        <v>55</v>
      </c>
      <c r="F496">
        <v>1</v>
      </c>
      <c r="H496">
        <v>1</v>
      </c>
      <c r="L496">
        <v>1</v>
      </c>
      <c r="O496">
        <v>1</v>
      </c>
      <c r="P496">
        <v>1</v>
      </c>
    </row>
    <row r="497" spans="1:16" x14ac:dyDescent="0.25">
      <c r="A497" t="s">
        <v>13</v>
      </c>
      <c r="B497" t="s">
        <v>167</v>
      </c>
      <c r="C497" t="s">
        <v>220</v>
      </c>
      <c r="D497">
        <v>34</v>
      </c>
      <c r="F497">
        <v>1</v>
      </c>
      <c r="K497">
        <v>1</v>
      </c>
      <c r="L497">
        <v>1</v>
      </c>
      <c r="M497">
        <v>1</v>
      </c>
      <c r="N497">
        <v>1</v>
      </c>
      <c r="O497">
        <v>1</v>
      </c>
      <c r="P497">
        <v>1</v>
      </c>
    </row>
    <row r="498" spans="1:16" x14ac:dyDescent="0.25">
      <c r="A498" t="s">
        <v>13</v>
      </c>
      <c r="B498" t="s">
        <v>167</v>
      </c>
      <c r="C498" t="s">
        <v>221</v>
      </c>
      <c r="D498">
        <v>140</v>
      </c>
      <c r="F498">
        <v>1</v>
      </c>
      <c r="H498">
        <v>1</v>
      </c>
      <c r="L498">
        <v>1</v>
      </c>
      <c r="M498">
        <v>1</v>
      </c>
      <c r="N498">
        <v>1</v>
      </c>
      <c r="O498">
        <v>1</v>
      </c>
      <c r="P498">
        <v>1</v>
      </c>
    </row>
    <row r="499" spans="1:16" x14ac:dyDescent="0.25">
      <c r="A499" t="s">
        <v>13</v>
      </c>
      <c r="B499" t="s">
        <v>167</v>
      </c>
      <c r="C499" t="s">
        <v>65</v>
      </c>
      <c r="D499">
        <v>36</v>
      </c>
      <c r="E499">
        <v>1</v>
      </c>
      <c r="O499">
        <v>1</v>
      </c>
      <c r="P499">
        <v>1</v>
      </c>
    </row>
    <row r="500" spans="1:16" x14ac:dyDescent="0.25">
      <c r="A500" t="s">
        <v>13</v>
      </c>
      <c r="B500" t="s">
        <v>167</v>
      </c>
      <c r="C500" t="s">
        <v>66</v>
      </c>
      <c r="D500">
        <v>42</v>
      </c>
      <c r="G500">
        <v>1</v>
      </c>
      <c r="H500">
        <v>1</v>
      </c>
      <c r="I500">
        <v>1</v>
      </c>
      <c r="J500">
        <v>1</v>
      </c>
      <c r="K500">
        <v>1</v>
      </c>
      <c r="L500">
        <v>1</v>
      </c>
      <c r="O500">
        <v>1</v>
      </c>
      <c r="P500">
        <v>1</v>
      </c>
    </row>
    <row r="501" spans="1:16" x14ac:dyDescent="0.25">
      <c r="A501" t="s">
        <v>13</v>
      </c>
      <c r="B501" t="s">
        <v>167</v>
      </c>
      <c r="C501" t="s">
        <v>67</v>
      </c>
      <c r="D501">
        <v>17</v>
      </c>
      <c r="E501">
        <v>1</v>
      </c>
      <c r="K501">
        <v>1</v>
      </c>
      <c r="L501">
        <v>1</v>
      </c>
      <c r="N501">
        <v>1</v>
      </c>
      <c r="O501">
        <v>1</v>
      </c>
      <c r="P501">
        <v>1</v>
      </c>
    </row>
    <row r="502" spans="1:16" x14ac:dyDescent="0.25">
      <c r="A502" t="s">
        <v>13</v>
      </c>
      <c r="B502" t="s">
        <v>167</v>
      </c>
      <c r="C502" t="s">
        <v>68</v>
      </c>
      <c r="D502">
        <v>20</v>
      </c>
      <c r="E502">
        <v>1</v>
      </c>
      <c r="P502">
        <v>1</v>
      </c>
    </row>
    <row r="503" spans="1:16" x14ac:dyDescent="0.25">
      <c r="A503" t="s">
        <v>13</v>
      </c>
      <c r="B503" t="s">
        <v>167</v>
      </c>
      <c r="C503" t="s">
        <v>69</v>
      </c>
      <c r="D503">
        <v>30</v>
      </c>
      <c r="E503">
        <v>1</v>
      </c>
      <c r="L503">
        <v>1</v>
      </c>
      <c r="N503">
        <v>1</v>
      </c>
      <c r="O503">
        <v>1</v>
      </c>
    </row>
    <row r="504" spans="1:16" x14ac:dyDescent="0.25">
      <c r="A504" t="s">
        <v>13</v>
      </c>
      <c r="B504" t="s">
        <v>167</v>
      </c>
      <c r="C504" t="s">
        <v>70</v>
      </c>
      <c r="D504">
        <v>63</v>
      </c>
      <c r="G504">
        <v>1</v>
      </c>
      <c r="O504">
        <v>1</v>
      </c>
      <c r="P504">
        <v>1</v>
      </c>
    </row>
    <row r="505" spans="1:16" x14ac:dyDescent="0.25">
      <c r="A505" t="s">
        <v>13</v>
      </c>
      <c r="B505" t="s">
        <v>167</v>
      </c>
      <c r="C505" t="s">
        <v>71</v>
      </c>
      <c r="D505">
        <v>17</v>
      </c>
      <c r="E505">
        <v>1</v>
      </c>
      <c r="N505">
        <v>1</v>
      </c>
      <c r="O505">
        <v>1</v>
      </c>
      <c r="P505">
        <v>1</v>
      </c>
    </row>
    <row r="506" spans="1:16" x14ac:dyDescent="0.25">
      <c r="A506" t="s">
        <v>13</v>
      </c>
      <c r="B506" t="s">
        <v>167</v>
      </c>
      <c r="C506" t="s">
        <v>165</v>
      </c>
      <c r="D506">
        <v>10</v>
      </c>
      <c r="E506">
        <v>1</v>
      </c>
      <c r="H506">
        <v>1</v>
      </c>
      <c r="I506">
        <v>1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1</v>
      </c>
    </row>
    <row r="507" spans="1:16" x14ac:dyDescent="0.25">
      <c r="A507" t="s">
        <v>13</v>
      </c>
      <c r="B507" t="s">
        <v>167</v>
      </c>
      <c r="C507" t="s">
        <v>222</v>
      </c>
      <c r="D507">
        <v>40</v>
      </c>
      <c r="E507">
        <v>1</v>
      </c>
      <c r="H507">
        <v>1</v>
      </c>
      <c r="I507">
        <v>1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</row>
    <row r="508" spans="1:16" x14ac:dyDescent="0.25">
      <c r="A508" t="s">
        <v>13</v>
      </c>
      <c r="B508" t="s">
        <v>167</v>
      </c>
      <c r="C508" t="s">
        <v>72</v>
      </c>
      <c r="D508">
        <v>10</v>
      </c>
      <c r="E508">
        <v>1</v>
      </c>
      <c r="H508">
        <v>1</v>
      </c>
      <c r="J508">
        <v>1</v>
      </c>
      <c r="L508">
        <v>1</v>
      </c>
      <c r="N508">
        <v>1</v>
      </c>
      <c r="O508">
        <v>1</v>
      </c>
      <c r="P508">
        <v>1</v>
      </c>
    </row>
    <row r="509" spans="1:16" x14ac:dyDescent="0.25">
      <c r="A509" t="s">
        <v>13</v>
      </c>
      <c r="B509" t="s">
        <v>167</v>
      </c>
      <c r="C509" t="s">
        <v>73</v>
      </c>
      <c r="D509">
        <v>10</v>
      </c>
      <c r="E509">
        <v>1</v>
      </c>
      <c r="J509">
        <v>1</v>
      </c>
      <c r="K509">
        <v>1</v>
      </c>
      <c r="L509">
        <v>1</v>
      </c>
      <c r="M509">
        <v>1</v>
      </c>
      <c r="O509">
        <v>1</v>
      </c>
      <c r="P509">
        <v>1</v>
      </c>
    </row>
    <row r="510" spans="1:16" x14ac:dyDescent="0.25">
      <c r="A510" t="s">
        <v>13</v>
      </c>
      <c r="B510" t="s">
        <v>167</v>
      </c>
      <c r="C510" t="s">
        <v>74</v>
      </c>
      <c r="D510">
        <v>102</v>
      </c>
      <c r="G510">
        <v>1</v>
      </c>
      <c r="H510">
        <v>1</v>
      </c>
      <c r="J510">
        <v>1</v>
      </c>
      <c r="K510">
        <v>1</v>
      </c>
    </row>
    <row r="511" spans="1:16" x14ac:dyDescent="0.25">
      <c r="A511" t="s">
        <v>13</v>
      </c>
      <c r="B511" t="s">
        <v>167</v>
      </c>
      <c r="C511" t="s">
        <v>75</v>
      </c>
      <c r="D511">
        <v>20</v>
      </c>
      <c r="E511">
        <v>1</v>
      </c>
      <c r="P511">
        <v>1</v>
      </c>
    </row>
    <row r="512" spans="1:16" x14ac:dyDescent="0.25">
      <c r="A512" t="s">
        <v>13</v>
      </c>
      <c r="B512" t="s">
        <v>167</v>
      </c>
      <c r="C512" t="s">
        <v>76</v>
      </c>
      <c r="D512">
        <v>30</v>
      </c>
      <c r="E512">
        <v>1</v>
      </c>
      <c r="L512">
        <v>1</v>
      </c>
      <c r="M512">
        <v>1</v>
      </c>
      <c r="N512">
        <v>1</v>
      </c>
      <c r="O512">
        <v>1</v>
      </c>
    </row>
    <row r="513" spans="1:16" x14ac:dyDescent="0.25">
      <c r="A513" t="s">
        <v>13</v>
      </c>
      <c r="B513" t="s">
        <v>167</v>
      </c>
      <c r="C513" t="s">
        <v>223</v>
      </c>
      <c r="D513">
        <v>90</v>
      </c>
      <c r="E513">
        <v>1</v>
      </c>
      <c r="N513">
        <v>1</v>
      </c>
      <c r="O513">
        <v>1</v>
      </c>
      <c r="P513">
        <v>1</v>
      </c>
    </row>
    <row r="514" spans="1:16" x14ac:dyDescent="0.25">
      <c r="A514" t="s">
        <v>13</v>
      </c>
      <c r="B514" t="s">
        <v>167</v>
      </c>
      <c r="C514" t="s">
        <v>224</v>
      </c>
      <c r="D514">
        <v>282</v>
      </c>
      <c r="E514">
        <v>1</v>
      </c>
    </row>
    <row r="515" spans="1:16" x14ac:dyDescent="0.25">
      <c r="A515" t="s">
        <v>13</v>
      </c>
      <c r="B515" t="s">
        <v>167</v>
      </c>
      <c r="C515" t="s">
        <v>77</v>
      </c>
      <c r="D515">
        <v>102</v>
      </c>
      <c r="G515">
        <v>1</v>
      </c>
      <c r="H515">
        <v>1</v>
      </c>
      <c r="K515">
        <v>1</v>
      </c>
      <c r="N515">
        <v>1</v>
      </c>
      <c r="O515">
        <v>1</v>
      </c>
      <c r="P515">
        <v>1</v>
      </c>
    </row>
    <row r="516" spans="1:16" x14ac:dyDescent="0.25">
      <c r="A516" t="s">
        <v>13</v>
      </c>
      <c r="B516" t="s">
        <v>167</v>
      </c>
      <c r="C516" t="s">
        <v>78</v>
      </c>
      <c r="D516">
        <v>20</v>
      </c>
      <c r="E516">
        <v>1</v>
      </c>
    </row>
    <row r="517" spans="1:16" x14ac:dyDescent="0.25">
      <c r="A517" t="s">
        <v>13</v>
      </c>
      <c r="B517" t="s">
        <v>167</v>
      </c>
      <c r="C517" t="s">
        <v>79</v>
      </c>
      <c r="D517">
        <v>30</v>
      </c>
      <c r="E517">
        <v>1</v>
      </c>
      <c r="H517">
        <v>1</v>
      </c>
      <c r="L517">
        <v>1</v>
      </c>
      <c r="O517">
        <v>1</v>
      </c>
    </row>
    <row r="518" spans="1:16" x14ac:dyDescent="0.25">
      <c r="A518" t="s">
        <v>13</v>
      </c>
      <c r="B518" t="s">
        <v>167</v>
      </c>
      <c r="C518" t="s">
        <v>225</v>
      </c>
      <c r="D518">
        <v>114</v>
      </c>
      <c r="E518">
        <v>1</v>
      </c>
      <c r="M518">
        <v>1</v>
      </c>
      <c r="P518">
        <v>1</v>
      </c>
    </row>
    <row r="519" spans="1:16" x14ac:dyDescent="0.25">
      <c r="A519" t="s">
        <v>13</v>
      </c>
      <c r="B519" t="s">
        <v>167</v>
      </c>
      <c r="C519" t="s">
        <v>226</v>
      </c>
      <c r="D519">
        <v>162</v>
      </c>
      <c r="E519">
        <v>1</v>
      </c>
    </row>
    <row r="520" spans="1:16" x14ac:dyDescent="0.25">
      <c r="A520" t="s">
        <v>13</v>
      </c>
      <c r="B520" t="s">
        <v>167</v>
      </c>
      <c r="C520" t="s">
        <v>80</v>
      </c>
      <c r="D520">
        <v>30</v>
      </c>
      <c r="E520">
        <v>1</v>
      </c>
      <c r="H520">
        <v>1</v>
      </c>
      <c r="N520">
        <v>1</v>
      </c>
      <c r="O520">
        <v>1</v>
      </c>
      <c r="P520">
        <v>1</v>
      </c>
    </row>
    <row r="521" spans="1:16" x14ac:dyDescent="0.25">
      <c r="A521" t="s">
        <v>13</v>
      </c>
      <c r="B521" t="s">
        <v>167</v>
      </c>
      <c r="C521" t="s">
        <v>81</v>
      </c>
      <c r="D521">
        <v>85</v>
      </c>
      <c r="F521">
        <v>1</v>
      </c>
      <c r="H521">
        <v>1</v>
      </c>
      <c r="I521">
        <v>1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  <c r="P521">
        <v>1</v>
      </c>
    </row>
    <row r="522" spans="1:16" x14ac:dyDescent="0.25">
      <c r="A522" t="s">
        <v>13</v>
      </c>
      <c r="B522" t="s">
        <v>167</v>
      </c>
      <c r="C522" t="s">
        <v>82</v>
      </c>
      <c r="D522">
        <v>300</v>
      </c>
      <c r="F522">
        <v>1</v>
      </c>
    </row>
    <row r="523" spans="1:16" x14ac:dyDescent="0.25">
      <c r="A523" t="s">
        <v>13</v>
      </c>
      <c r="B523" t="s">
        <v>167</v>
      </c>
      <c r="C523" t="s">
        <v>83</v>
      </c>
      <c r="D523">
        <v>82</v>
      </c>
      <c r="F523">
        <v>1</v>
      </c>
      <c r="M523">
        <v>1</v>
      </c>
    </row>
    <row r="524" spans="1:16" x14ac:dyDescent="0.25">
      <c r="A524" t="s">
        <v>13</v>
      </c>
      <c r="B524" t="s">
        <v>167</v>
      </c>
      <c r="C524" t="s">
        <v>84</v>
      </c>
      <c r="D524">
        <v>40</v>
      </c>
      <c r="E524">
        <v>1</v>
      </c>
      <c r="J524">
        <v>1</v>
      </c>
      <c r="K524">
        <v>1</v>
      </c>
      <c r="N524">
        <v>1</v>
      </c>
      <c r="O524">
        <v>1</v>
      </c>
      <c r="P524">
        <v>1</v>
      </c>
    </row>
    <row r="525" spans="1:16" x14ac:dyDescent="0.25">
      <c r="A525" t="s">
        <v>13</v>
      </c>
      <c r="B525" t="s">
        <v>167</v>
      </c>
      <c r="C525" t="s">
        <v>85</v>
      </c>
      <c r="D525">
        <v>30</v>
      </c>
      <c r="E525">
        <v>1</v>
      </c>
      <c r="H525">
        <v>1</v>
      </c>
      <c r="N525">
        <v>1</v>
      </c>
      <c r="O525">
        <v>1</v>
      </c>
      <c r="P525">
        <v>1</v>
      </c>
    </row>
    <row r="526" spans="1:16" x14ac:dyDescent="0.25">
      <c r="A526" t="s">
        <v>13</v>
      </c>
      <c r="B526" t="s">
        <v>167</v>
      </c>
      <c r="C526" t="s">
        <v>86</v>
      </c>
      <c r="D526">
        <v>30</v>
      </c>
      <c r="E526">
        <v>1</v>
      </c>
      <c r="H526">
        <v>1</v>
      </c>
      <c r="I526">
        <v>1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  <c r="P526">
        <v>1</v>
      </c>
    </row>
    <row r="527" spans="1:16" x14ac:dyDescent="0.25">
      <c r="A527" t="s">
        <v>13</v>
      </c>
      <c r="B527" t="s">
        <v>167</v>
      </c>
      <c r="C527" t="s">
        <v>87</v>
      </c>
      <c r="D527">
        <v>120</v>
      </c>
      <c r="E527">
        <v>1</v>
      </c>
      <c r="H527">
        <v>1</v>
      </c>
      <c r="L527">
        <v>1</v>
      </c>
      <c r="M527">
        <v>1</v>
      </c>
      <c r="N527">
        <v>1</v>
      </c>
      <c r="O527">
        <v>1</v>
      </c>
      <c r="P527">
        <v>1</v>
      </c>
    </row>
    <row r="528" spans="1:16" x14ac:dyDescent="0.25">
      <c r="A528" t="s">
        <v>13</v>
      </c>
      <c r="B528" t="s">
        <v>167</v>
      </c>
      <c r="C528" t="s">
        <v>88</v>
      </c>
      <c r="D528">
        <v>150</v>
      </c>
      <c r="F528">
        <v>1</v>
      </c>
      <c r="L528">
        <v>1</v>
      </c>
      <c r="M528">
        <v>1</v>
      </c>
      <c r="O528">
        <v>1</v>
      </c>
      <c r="P528">
        <v>1</v>
      </c>
    </row>
    <row r="529" spans="1:16" x14ac:dyDescent="0.25">
      <c r="A529" t="s">
        <v>13</v>
      </c>
      <c r="B529" t="s">
        <v>167</v>
      </c>
      <c r="C529" t="s">
        <v>89</v>
      </c>
      <c r="D529">
        <v>218</v>
      </c>
      <c r="F529">
        <v>1</v>
      </c>
      <c r="H529">
        <v>1</v>
      </c>
      <c r="P529">
        <v>1</v>
      </c>
    </row>
    <row r="530" spans="1:16" x14ac:dyDescent="0.25">
      <c r="A530" t="s">
        <v>13</v>
      </c>
      <c r="B530" t="s">
        <v>167</v>
      </c>
      <c r="C530" t="s">
        <v>90</v>
      </c>
      <c r="D530">
        <v>154</v>
      </c>
      <c r="F530">
        <v>1</v>
      </c>
      <c r="H530">
        <v>1</v>
      </c>
      <c r="J530">
        <v>1</v>
      </c>
      <c r="L530">
        <v>1</v>
      </c>
      <c r="M530">
        <v>1</v>
      </c>
      <c r="N530">
        <v>1</v>
      </c>
      <c r="O530">
        <v>1</v>
      </c>
      <c r="P530">
        <v>1</v>
      </c>
    </row>
    <row r="531" spans="1:16" x14ac:dyDescent="0.25">
      <c r="A531" t="s">
        <v>13</v>
      </c>
      <c r="B531" t="s">
        <v>167</v>
      </c>
      <c r="C531" t="s">
        <v>91</v>
      </c>
      <c r="D531">
        <v>100</v>
      </c>
      <c r="E531">
        <v>1</v>
      </c>
      <c r="H531">
        <v>1</v>
      </c>
      <c r="O531">
        <v>1</v>
      </c>
      <c r="P531">
        <v>1</v>
      </c>
    </row>
    <row r="532" spans="1:16" x14ac:dyDescent="0.25">
      <c r="A532" t="s">
        <v>13</v>
      </c>
      <c r="B532" t="s">
        <v>167</v>
      </c>
      <c r="C532" t="s">
        <v>92</v>
      </c>
      <c r="D532">
        <v>20</v>
      </c>
      <c r="E532">
        <v>1</v>
      </c>
      <c r="P532">
        <v>1</v>
      </c>
    </row>
    <row r="533" spans="1:16" x14ac:dyDescent="0.25">
      <c r="A533" t="s">
        <v>13</v>
      </c>
      <c r="B533" t="s">
        <v>167</v>
      </c>
      <c r="C533" t="s">
        <v>93</v>
      </c>
      <c r="D533">
        <v>132</v>
      </c>
      <c r="F533">
        <v>1</v>
      </c>
    </row>
    <row r="534" spans="1:16" x14ac:dyDescent="0.25">
      <c r="A534" t="s">
        <v>13</v>
      </c>
      <c r="B534" t="s">
        <v>167</v>
      </c>
      <c r="C534" t="s">
        <v>94</v>
      </c>
      <c r="D534">
        <v>80</v>
      </c>
      <c r="F534">
        <v>1</v>
      </c>
      <c r="N534">
        <v>1</v>
      </c>
    </row>
    <row r="535" spans="1:16" x14ac:dyDescent="0.25">
      <c r="A535" t="s">
        <v>13</v>
      </c>
      <c r="B535" t="s">
        <v>167</v>
      </c>
      <c r="C535" t="s">
        <v>95</v>
      </c>
      <c r="D535">
        <v>50</v>
      </c>
      <c r="F535">
        <v>1</v>
      </c>
      <c r="H535">
        <v>1</v>
      </c>
      <c r="M535">
        <v>1</v>
      </c>
      <c r="O535">
        <v>1</v>
      </c>
      <c r="P535">
        <v>1</v>
      </c>
    </row>
    <row r="536" spans="1:16" x14ac:dyDescent="0.25">
      <c r="A536" t="s">
        <v>13</v>
      </c>
      <c r="B536" t="s">
        <v>167</v>
      </c>
      <c r="C536" t="s">
        <v>96</v>
      </c>
      <c r="D536">
        <v>65</v>
      </c>
      <c r="F536">
        <v>1</v>
      </c>
      <c r="N536">
        <v>1</v>
      </c>
      <c r="O536">
        <v>1</v>
      </c>
      <c r="P536">
        <v>1</v>
      </c>
    </row>
    <row r="537" spans="1:16" x14ac:dyDescent="0.25">
      <c r="A537" t="s">
        <v>13</v>
      </c>
      <c r="B537" t="s">
        <v>167</v>
      </c>
      <c r="C537" t="s">
        <v>97</v>
      </c>
      <c r="D537">
        <v>15</v>
      </c>
      <c r="E537">
        <v>1</v>
      </c>
      <c r="P537">
        <v>1</v>
      </c>
    </row>
    <row r="538" spans="1:16" x14ac:dyDescent="0.25">
      <c r="A538" t="s">
        <v>13</v>
      </c>
      <c r="B538" t="s">
        <v>167</v>
      </c>
      <c r="C538" t="s">
        <v>98</v>
      </c>
      <c r="D538">
        <v>154</v>
      </c>
      <c r="F538">
        <v>1</v>
      </c>
    </row>
    <row r="539" spans="1:16" x14ac:dyDescent="0.25">
      <c r="A539" t="s">
        <v>13</v>
      </c>
      <c r="B539" t="s">
        <v>167</v>
      </c>
      <c r="C539" t="s">
        <v>99</v>
      </c>
      <c r="D539">
        <v>20</v>
      </c>
      <c r="E539">
        <v>1</v>
      </c>
    </row>
    <row r="540" spans="1:16" x14ac:dyDescent="0.25">
      <c r="A540" t="s">
        <v>13</v>
      </c>
      <c r="B540" t="s">
        <v>167</v>
      </c>
      <c r="C540" t="s">
        <v>227</v>
      </c>
      <c r="D540">
        <v>15</v>
      </c>
      <c r="E540">
        <v>1</v>
      </c>
      <c r="J540">
        <v>1</v>
      </c>
      <c r="O540">
        <v>1</v>
      </c>
      <c r="P540">
        <v>1</v>
      </c>
    </row>
    <row r="541" spans="1:16" x14ac:dyDescent="0.25">
      <c r="A541" t="s">
        <v>13</v>
      </c>
      <c r="B541" t="s">
        <v>167</v>
      </c>
      <c r="C541" t="s">
        <v>100</v>
      </c>
      <c r="D541">
        <v>28</v>
      </c>
      <c r="E541">
        <v>1</v>
      </c>
      <c r="M541">
        <v>1</v>
      </c>
      <c r="O541">
        <v>1</v>
      </c>
      <c r="P541">
        <v>1</v>
      </c>
    </row>
    <row r="542" spans="1:16" x14ac:dyDescent="0.25">
      <c r="A542" t="s">
        <v>13</v>
      </c>
      <c r="B542" t="s">
        <v>167</v>
      </c>
      <c r="C542" t="s">
        <v>101</v>
      </c>
      <c r="D542">
        <v>12</v>
      </c>
      <c r="E542">
        <v>1</v>
      </c>
      <c r="K542">
        <v>1</v>
      </c>
      <c r="L542">
        <v>1</v>
      </c>
      <c r="M542">
        <v>1</v>
      </c>
      <c r="N542">
        <v>1</v>
      </c>
      <c r="O542">
        <v>1</v>
      </c>
      <c r="P542">
        <v>1</v>
      </c>
    </row>
    <row r="543" spans="1:16" x14ac:dyDescent="0.25">
      <c r="A543" t="s">
        <v>13</v>
      </c>
      <c r="B543" t="s">
        <v>167</v>
      </c>
      <c r="C543" t="s">
        <v>102</v>
      </c>
      <c r="D543">
        <v>203</v>
      </c>
      <c r="F543">
        <v>1</v>
      </c>
      <c r="L543">
        <v>1</v>
      </c>
      <c r="M543">
        <v>1</v>
      </c>
      <c r="P543">
        <v>1</v>
      </c>
    </row>
    <row r="544" spans="1:16" x14ac:dyDescent="0.25">
      <c r="A544" t="s">
        <v>13</v>
      </c>
      <c r="B544" t="s">
        <v>167</v>
      </c>
      <c r="C544" t="s">
        <v>103</v>
      </c>
      <c r="D544">
        <v>8</v>
      </c>
      <c r="E544">
        <v>1</v>
      </c>
      <c r="H544">
        <v>1</v>
      </c>
      <c r="I544">
        <v>1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  <c r="P544">
        <v>1</v>
      </c>
    </row>
    <row r="545" spans="1:16" x14ac:dyDescent="0.25">
      <c r="A545" t="s">
        <v>13</v>
      </c>
      <c r="B545" t="s">
        <v>167</v>
      </c>
      <c r="C545" t="s">
        <v>104</v>
      </c>
      <c r="D545">
        <v>10</v>
      </c>
      <c r="E545">
        <v>1</v>
      </c>
      <c r="J545">
        <v>1</v>
      </c>
      <c r="L545">
        <v>1</v>
      </c>
      <c r="M545">
        <v>1</v>
      </c>
      <c r="N545">
        <v>1</v>
      </c>
      <c r="O545">
        <v>1</v>
      </c>
      <c r="P545">
        <v>1</v>
      </c>
    </row>
    <row r="546" spans="1:16" x14ac:dyDescent="0.25">
      <c r="A546" t="s">
        <v>13</v>
      </c>
      <c r="B546" t="s">
        <v>167</v>
      </c>
      <c r="C546" t="s">
        <v>105</v>
      </c>
      <c r="D546">
        <v>10</v>
      </c>
      <c r="E546">
        <v>1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  <c r="P546">
        <v>1</v>
      </c>
    </row>
    <row r="547" spans="1:16" x14ac:dyDescent="0.25">
      <c r="A547" t="s">
        <v>13</v>
      </c>
      <c r="B547" t="s">
        <v>167</v>
      </c>
      <c r="C547" t="s">
        <v>106</v>
      </c>
      <c r="D547">
        <v>10</v>
      </c>
      <c r="E547">
        <v>1</v>
      </c>
      <c r="J547">
        <v>1</v>
      </c>
      <c r="K547">
        <v>1</v>
      </c>
      <c r="N547">
        <v>1</v>
      </c>
      <c r="O547">
        <v>1</v>
      </c>
      <c r="P547">
        <v>1</v>
      </c>
    </row>
    <row r="548" spans="1:16" x14ac:dyDescent="0.25">
      <c r="A548" t="s">
        <v>13</v>
      </c>
      <c r="B548" t="s">
        <v>167</v>
      </c>
      <c r="C548" t="s">
        <v>107</v>
      </c>
      <c r="D548">
        <v>10</v>
      </c>
      <c r="E548">
        <v>1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  <c r="P548">
        <v>1</v>
      </c>
    </row>
    <row r="549" spans="1:16" x14ac:dyDescent="0.25">
      <c r="A549" t="s">
        <v>13</v>
      </c>
      <c r="B549" t="s">
        <v>167</v>
      </c>
      <c r="C549" t="s">
        <v>108</v>
      </c>
      <c r="D549">
        <v>10</v>
      </c>
      <c r="E549">
        <v>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  <c r="P549">
        <v>1</v>
      </c>
    </row>
    <row r="550" spans="1:16" x14ac:dyDescent="0.25">
      <c r="A550" t="s">
        <v>13</v>
      </c>
      <c r="B550" t="s">
        <v>167</v>
      </c>
      <c r="C550" t="s">
        <v>109</v>
      </c>
      <c r="D550">
        <v>10</v>
      </c>
      <c r="E550">
        <v>1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  <c r="P550">
        <v>1</v>
      </c>
    </row>
    <row r="551" spans="1:16" x14ac:dyDescent="0.25">
      <c r="A551" t="s">
        <v>13</v>
      </c>
      <c r="B551" t="s">
        <v>167</v>
      </c>
      <c r="C551" t="s">
        <v>110</v>
      </c>
      <c r="D551">
        <v>18</v>
      </c>
      <c r="E551">
        <v>1</v>
      </c>
      <c r="H551">
        <v>1</v>
      </c>
      <c r="K551">
        <v>1</v>
      </c>
      <c r="L551">
        <v>1</v>
      </c>
      <c r="M551">
        <v>1</v>
      </c>
      <c r="N551">
        <v>1</v>
      </c>
      <c r="O551">
        <v>1</v>
      </c>
      <c r="P551">
        <v>1</v>
      </c>
    </row>
    <row r="552" spans="1:16" x14ac:dyDescent="0.25">
      <c r="A552" t="s">
        <v>13</v>
      </c>
      <c r="B552" t="s">
        <v>167</v>
      </c>
      <c r="C552" t="s">
        <v>111</v>
      </c>
      <c r="D552">
        <v>8</v>
      </c>
      <c r="E552">
        <v>1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</row>
    <row r="553" spans="1:16" x14ac:dyDescent="0.25">
      <c r="A553" t="s">
        <v>13</v>
      </c>
      <c r="B553" t="s">
        <v>167</v>
      </c>
      <c r="C553" t="s">
        <v>112</v>
      </c>
      <c r="D553">
        <v>8</v>
      </c>
      <c r="E553">
        <v>1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  <c r="P553">
        <v>1</v>
      </c>
    </row>
    <row r="554" spans="1:16" x14ac:dyDescent="0.25">
      <c r="A554" t="s">
        <v>13</v>
      </c>
      <c r="B554" t="s">
        <v>167</v>
      </c>
      <c r="C554" t="s">
        <v>113</v>
      </c>
      <c r="D554">
        <v>8</v>
      </c>
      <c r="E554">
        <v>1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  <c r="P554">
        <v>1</v>
      </c>
    </row>
    <row r="555" spans="1:16" x14ac:dyDescent="0.25">
      <c r="A555" t="s">
        <v>13</v>
      </c>
      <c r="B555" t="s">
        <v>167</v>
      </c>
      <c r="C555" t="s">
        <v>114</v>
      </c>
      <c r="D555">
        <v>8</v>
      </c>
      <c r="E555">
        <v>1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  <c r="P555">
        <v>1</v>
      </c>
    </row>
    <row r="556" spans="1:16" x14ac:dyDescent="0.25">
      <c r="A556" t="s">
        <v>13</v>
      </c>
      <c r="B556" t="s">
        <v>167</v>
      </c>
      <c r="C556" t="s">
        <v>115</v>
      </c>
      <c r="D556">
        <v>10</v>
      </c>
      <c r="E556">
        <v>1</v>
      </c>
      <c r="H556">
        <v>1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  <c r="P556">
        <v>1</v>
      </c>
    </row>
    <row r="557" spans="1:16" x14ac:dyDescent="0.25">
      <c r="A557" t="s">
        <v>13</v>
      </c>
      <c r="B557" t="s">
        <v>167</v>
      </c>
      <c r="C557" t="s">
        <v>116</v>
      </c>
      <c r="D557">
        <v>12</v>
      </c>
      <c r="E557">
        <v>1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  <c r="P557">
        <v>1</v>
      </c>
    </row>
    <row r="558" spans="1:16" x14ac:dyDescent="0.25">
      <c r="A558" t="s">
        <v>13</v>
      </c>
      <c r="B558" t="s">
        <v>167</v>
      </c>
      <c r="C558" t="s">
        <v>117</v>
      </c>
      <c r="D558">
        <v>12</v>
      </c>
      <c r="E558">
        <v>1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  <c r="P558">
        <v>1</v>
      </c>
    </row>
    <row r="559" spans="1:16" x14ac:dyDescent="0.25">
      <c r="A559" t="s">
        <v>13</v>
      </c>
      <c r="B559" t="s">
        <v>167</v>
      </c>
      <c r="C559" t="s">
        <v>118</v>
      </c>
      <c r="D559">
        <v>10</v>
      </c>
      <c r="E559">
        <v>1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  <c r="P559">
        <v>1</v>
      </c>
    </row>
    <row r="560" spans="1:16" x14ac:dyDescent="0.25">
      <c r="A560" t="s">
        <v>13</v>
      </c>
      <c r="B560" t="s">
        <v>167</v>
      </c>
      <c r="C560" t="s">
        <v>119</v>
      </c>
      <c r="D560">
        <v>30</v>
      </c>
      <c r="E560">
        <v>1</v>
      </c>
      <c r="L560">
        <v>1</v>
      </c>
      <c r="M560">
        <v>1</v>
      </c>
      <c r="N560">
        <v>1</v>
      </c>
      <c r="O560">
        <v>1</v>
      </c>
      <c r="P560">
        <v>1</v>
      </c>
    </row>
    <row r="561" spans="1:16" x14ac:dyDescent="0.25">
      <c r="A561" t="s">
        <v>13</v>
      </c>
      <c r="B561" t="s">
        <v>167</v>
      </c>
      <c r="C561" t="s">
        <v>119</v>
      </c>
      <c r="D561">
        <v>30</v>
      </c>
      <c r="E561">
        <v>1</v>
      </c>
      <c r="H561">
        <v>1</v>
      </c>
      <c r="I561">
        <v>1</v>
      </c>
      <c r="L561">
        <v>1</v>
      </c>
      <c r="M561">
        <v>1</v>
      </c>
      <c r="N561">
        <v>1</v>
      </c>
      <c r="O561">
        <v>1</v>
      </c>
      <c r="P561">
        <v>1</v>
      </c>
    </row>
    <row r="562" spans="1:16" x14ac:dyDescent="0.25">
      <c r="A562" t="s">
        <v>13</v>
      </c>
      <c r="B562" t="s">
        <v>167</v>
      </c>
      <c r="C562" t="s">
        <v>120</v>
      </c>
      <c r="D562">
        <v>300</v>
      </c>
      <c r="F562">
        <v>1</v>
      </c>
      <c r="N562">
        <v>1</v>
      </c>
    </row>
    <row r="563" spans="1:16" x14ac:dyDescent="0.25">
      <c r="A563" t="s">
        <v>13</v>
      </c>
      <c r="B563" t="s">
        <v>167</v>
      </c>
      <c r="C563" t="s">
        <v>121</v>
      </c>
      <c r="D563">
        <v>34</v>
      </c>
      <c r="F563">
        <v>1</v>
      </c>
      <c r="H563">
        <v>1</v>
      </c>
      <c r="I563">
        <v>1</v>
      </c>
      <c r="K563">
        <v>1</v>
      </c>
      <c r="L563">
        <v>1</v>
      </c>
      <c r="M563">
        <v>1</v>
      </c>
      <c r="N563">
        <v>1</v>
      </c>
      <c r="O563">
        <v>1</v>
      </c>
      <c r="P563">
        <v>1</v>
      </c>
    </row>
    <row r="564" spans="1:16" x14ac:dyDescent="0.25">
      <c r="A564" t="s">
        <v>13</v>
      </c>
      <c r="B564" t="s">
        <v>167</v>
      </c>
      <c r="C564" t="s">
        <v>122</v>
      </c>
      <c r="D564">
        <v>21</v>
      </c>
      <c r="E564">
        <v>1</v>
      </c>
      <c r="L564">
        <v>1</v>
      </c>
      <c r="N564">
        <v>1</v>
      </c>
    </row>
    <row r="565" spans="1:16" x14ac:dyDescent="0.25">
      <c r="A565" t="s">
        <v>13</v>
      </c>
      <c r="B565" t="s">
        <v>167</v>
      </c>
      <c r="C565" t="s">
        <v>123</v>
      </c>
      <c r="D565">
        <v>18</v>
      </c>
      <c r="E565">
        <v>1</v>
      </c>
      <c r="L565">
        <v>1</v>
      </c>
      <c r="M565">
        <v>1</v>
      </c>
    </row>
    <row r="566" spans="1:16" x14ac:dyDescent="0.25">
      <c r="A566" t="s">
        <v>13</v>
      </c>
      <c r="B566" t="s">
        <v>167</v>
      </c>
      <c r="C566" t="s">
        <v>124</v>
      </c>
      <c r="D566">
        <v>24</v>
      </c>
      <c r="E566">
        <v>1</v>
      </c>
      <c r="L566">
        <v>1</v>
      </c>
    </row>
    <row r="567" spans="1:16" x14ac:dyDescent="0.25">
      <c r="A567" t="s">
        <v>13</v>
      </c>
      <c r="B567" t="s">
        <v>167</v>
      </c>
      <c r="C567" t="s">
        <v>125</v>
      </c>
      <c r="D567">
        <v>30</v>
      </c>
      <c r="G567">
        <v>1</v>
      </c>
      <c r="H567">
        <v>1</v>
      </c>
      <c r="K567">
        <v>1</v>
      </c>
      <c r="L567">
        <v>1</v>
      </c>
      <c r="O567">
        <v>1</v>
      </c>
      <c r="P567">
        <v>1</v>
      </c>
    </row>
    <row r="568" spans="1:16" x14ac:dyDescent="0.25">
      <c r="A568" t="s">
        <v>13</v>
      </c>
      <c r="B568" t="s">
        <v>167</v>
      </c>
      <c r="C568" t="s">
        <v>228</v>
      </c>
      <c r="D568">
        <v>154</v>
      </c>
      <c r="F568">
        <v>1</v>
      </c>
      <c r="M568">
        <v>1</v>
      </c>
      <c r="P568">
        <v>1</v>
      </c>
    </row>
    <row r="569" spans="1:16" x14ac:dyDescent="0.25">
      <c r="A569" t="s">
        <v>13</v>
      </c>
      <c r="B569" t="s">
        <v>167</v>
      </c>
      <c r="C569" t="s">
        <v>126</v>
      </c>
      <c r="D569">
        <v>20</v>
      </c>
      <c r="E569">
        <v>1</v>
      </c>
    </row>
    <row r="570" spans="1:16" x14ac:dyDescent="0.25">
      <c r="A570" t="s">
        <v>13</v>
      </c>
      <c r="B570" t="s">
        <v>167</v>
      </c>
      <c r="C570" t="s">
        <v>127</v>
      </c>
      <c r="D570">
        <v>24</v>
      </c>
      <c r="E570">
        <v>1</v>
      </c>
      <c r="K570">
        <v>1</v>
      </c>
      <c r="L570">
        <v>1</v>
      </c>
      <c r="M570">
        <v>1</v>
      </c>
      <c r="P570">
        <v>1</v>
      </c>
    </row>
    <row r="571" spans="1:16" x14ac:dyDescent="0.25">
      <c r="A571" t="s">
        <v>13</v>
      </c>
      <c r="B571" t="s">
        <v>167</v>
      </c>
      <c r="C571" t="s">
        <v>128</v>
      </c>
      <c r="D571">
        <v>32</v>
      </c>
      <c r="E571">
        <v>1</v>
      </c>
      <c r="H571">
        <v>1</v>
      </c>
      <c r="K571">
        <v>1</v>
      </c>
      <c r="M571">
        <v>1</v>
      </c>
      <c r="O571">
        <v>1</v>
      </c>
      <c r="P571">
        <v>1</v>
      </c>
    </row>
    <row r="572" spans="1:16" x14ac:dyDescent="0.25">
      <c r="A572" t="s">
        <v>13</v>
      </c>
      <c r="B572" t="s">
        <v>167</v>
      </c>
      <c r="C572" t="s">
        <v>129</v>
      </c>
      <c r="D572">
        <v>50</v>
      </c>
      <c r="E572">
        <v>1</v>
      </c>
      <c r="H572">
        <v>1</v>
      </c>
      <c r="O572">
        <v>1</v>
      </c>
      <c r="P572">
        <v>1</v>
      </c>
    </row>
    <row r="573" spans="1:16" x14ac:dyDescent="0.25">
      <c r="A573" t="s">
        <v>13</v>
      </c>
      <c r="B573" t="s">
        <v>167</v>
      </c>
      <c r="C573" t="s">
        <v>130</v>
      </c>
      <c r="D573">
        <v>30</v>
      </c>
      <c r="E573">
        <v>1</v>
      </c>
      <c r="H573">
        <v>1</v>
      </c>
      <c r="K573">
        <v>1</v>
      </c>
      <c r="L573">
        <v>1</v>
      </c>
      <c r="O573">
        <v>1</v>
      </c>
    </row>
    <row r="574" spans="1:16" x14ac:dyDescent="0.25">
      <c r="A574" t="s">
        <v>13</v>
      </c>
      <c r="B574" t="s">
        <v>167</v>
      </c>
      <c r="C574" t="s">
        <v>131</v>
      </c>
      <c r="D574">
        <v>42</v>
      </c>
      <c r="E574">
        <v>1</v>
      </c>
      <c r="N574">
        <v>1</v>
      </c>
      <c r="O574">
        <v>1</v>
      </c>
      <c r="P574">
        <v>1</v>
      </c>
    </row>
    <row r="575" spans="1:16" x14ac:dyDescent="0.25">
      <c r="A575" t="s">
        <v>13</v>
      </c>
      <c r="B575" t="s">
        <v>167</v>
      </c>
      <c r="C575" t="s">
        <v>132</v>
      </c>
      <c r="D575">
        <v>20</v>
      </c>
      <c r="E575">
        <v>1</v>
      </c>
      <c r="L575">
        <v>1</v>
      </c>
      <c r="N575">
        <v>1</v>
      </c>
    </row>
    <row r="576" spans="1:16" x14ac:dyDescent="0.25">
      <c r="A576" t="s">
        <v>13</v>
      </c>
      <c r="B576" t="s">
        <v>167</v>
      </c>
      <c r="C576" t="s">
        <v>132</v>
      </c>
      <c r="D576">
        <v>20</v>
      </c>
      <c r="E576">
        <v>1</v>
      </c>
      <c r="K576">
        <v>1</v>
      </c>
      <c r="L576">
        <v>1</v>
      </c>
    </row>
    <row r="577" spans="1:16" x14ac:dyDescent="0.25">
      <c r="A577" t="s">
        <v>13</v>
      </c>
      <c r="B577" t="s">
        <v>167</v>
      </c>
      <c r="C577" t="s">
        <v>133</v>
      </c>
      <c r="D577">
        <v>30</v>
      </c>
      <c r="E577">
        <v>1</v>
      </c>
      <c r="H577">
        <v>1</v>
      </c>
      <c r="K577">
        <v>1</v>
      </c>
      <c r="L577">
        <v>1</v>
      </c>
      <c r="M577">
        <v>1</v>
      </c>
      <c r="N577">
        <v>1</v>
      </c>
      <c r="O577">
        <v>1</v>
      </c>
    </row>
    <row r="578" spans="1:16" x14ac:dyDescent="0.25">
      <c r="A578" t="s">
        <v>13</v>
      </c>
      <c r="B578" t="s">
        <v>167</v>
      </c>
      <c r="C578" t="s">
        <v>134</v>
      </c>
      <c r="D578">
        <v>20</v>
      </c>
      <c r="E578">
        <v>1</v>
      </c>
      <c r="I578">
        <v>1</v>
      </c>
      <c r="K578">
        <v>1</v>
      </c>
    </row>
    <row r="579" spans="1:16" x14ac:dyDescent="0.25">
      <c r="A579" t="s">
        <v>13</v>
      </c>
      <c r="B579" t="s">
        <v>167</v>
      </c>
      <c r="C579" t="s">
        <v>135</v>
      </c>
      <c r="D579">
        <v>18</v>
      </c>
      <c r="E579">
        <v>1</v>
      </c>
      <c r="K579">
        <v>1</v>
      </c>
      <c r="L579">
        <v>1</v>
      </c>
      <c r="M579">
        <v>1</v>
      </c>
      <c r="N579">
        <v>1</v>
      </c>
      <c r="O579">
        <v>1</v>
      </c>
      <c r="P579">
        <v>1</v>
      </c>
    </row>
    <row r="580" spans="1:16" x14ac:dyDescent="0.25">
      <c r="A580" t="s">
        <v>13</v>
      </c>
      <c r="B580" t="s">
        <v>167</v>
      </c>
      <c r="C580" t="s">
        <v>229</v>
      </c>
      <c r="D580">
        <v>20</v>
      </c>
      <c r="E580">
        <v>1</v>
      </c>
      <c r="K580">
        <v>1</v>
      </c>
      <c r="L580">
        <v>1</v>
      </c>
    </row>
    <row r="581" spans="1:16" x14ac:dyDescent="0.25">
      <c r="A581" t="s">
        <v>13</v>
      </c>
      <c r="B581" t="s">
        <v>167</v>
      </c>
      <c r="C581" t="s">
        <v>136</v>
      </c>
      <c r="D581">
        <v>40</v>
      </c>
      <c r="E581">
        <v>1</v>
      </c>
      <c r="H581">
        <v>1</v>
      </c>
      <c r="N581">
        <v>1</v>
      </c>
      <c r="O581">
        <v>1</v>
      </c>
      <c r="P581">
        <v>1</v>
      </c>
    </row>
    <row r="582" spans="1:16" x14ac:dyDescent="0.25">
      <c r="A582" t="s">
        <v>13</v>
      </c>
      <c r="B582" t="s">
        <v>167</v>
      </c>
      <c r="C582" t="s">
        <v>137</v>
      </c>
      <c r="D582">
        <v>37</v>
      </c>
      <c r="E582">
        <v>1</v>
      </c>
      <c r="I582">
        <v>1</v>
      </c>
      <c r="N582">
        <v>1</v>
      </c>
      <c r="O582">
        <v>1</v>
      </c>
      <c r="P582">
        <v>1</v>
      </c>
    </row>
    <row r="583" spans="1:16" x14ac:dyDescent="0.25">
      <c r="A583" t="s">
        <v>13</v>
      </c>
      <c r="B583" t="s">
        <v>167</v>
      </c>
      <c r="C583" t="s">
        <v>137</v>
      </c>
      <c r="D583">
        <v>34</v>
      </c>
      <c r="E583">
        <v>1</v>
      </c>
      <c r="I583">
        <v>1</v>
      </c>
      <c r="K583">
        <v>1</v>
      </c>
      <c r="L583">
        <v>1</v>
      </c>
      <c r="M583">
        <v>1</v>
      </c>
      <c r="N583">
        <v>1</v>
      </c>
      <c r="O583">
        <v>1</v>
      </c>
      <c r="P583">
        <v>1</v>
      </c>
    </row>
    <row r="584" spans="1:16" x14ac:dyDescent="0.25">
      <c r="A584" t="s">
        <v>13</v>
      </c>
      <c r="B584" t="s">
        <v>167</v>
      </c>
      <c r="C584" t="s">
        <v>138</v>
      </c>
      <c r="D584">
        <v>14</v>
      </c>
      <c r="E584">
        <v>1</v>
      </c>
      <c r="K584">
        <v>1</v>
      </c>
      <c r="M584">
        <v>1</v>
      </c>
      <c r="N584">
        <v>1</v>
      </c>
      <c r="O584">
        <v>1</v>
      </c>
      <c r="P584">
        <v>1</v>
      </c>
    </row>
    <row r="585" spans="1:16" x14ac:dyDescent="0.25">
      <c r="A585" t="s">
        <v>13</v>
      </c>
      <c r="B585" t="s">
        <v>167</v>
      </c>
      <c r="C585" t="s">
        <v>139</v>
      </c>
      <c r="D585">
        <v>20</v>
      </c>
      <c r="E585">
        <v>1</v>
      </c>
      <c r="L585">
        <v>1</v>
      </c>
    </row>
    <row r="586" spans="1:16" x14ac:dyDescent="0.25">
      <c r="A586" t="s">
        <v>13</v>
      </c>
      <c r="B586" t="s">
        <v>167</v>
      </c>
      <c r="C586" t="s">
        <v>140</v>
      </c>
      <c r="D586">
        <v>20</v>
      </c>
      <c r="E586">
        <v>1</v>
      </c>
      <c r="K586">
        <v>1</v>
      </c>
      <c r="L586">
        <v>1</v>
      </c>
    </row>
    <row r="587" spans="1:16" x14ac:dyDescent="0.25">
      <c r="A587" t="s">
        <v>13</v>
      </c>
      <c r="B587" t="s">
        <v>167</v>
      </c>
      <c r="C587" t="s">
        <v>230</v>
      </c>
      <c r="D587">
        <v>217</v>
      </c>
      <c r="F587">
        <v>1</v>
      </c>
      <c r="O587">
        <v>1</v>
      </c>
      <c r="P587">
        <v>1</v>
      </c>
    </row>
    <row r="588" spans="1:16" x14ac:dyDescent="0.25">
      <c r="A588" t="s">
        <v>13</v>
      </c>
      <c r="B588" t="s">
        <v>167</v>
      </c>
      <c r="C588" t="s">
        <v>231</v>
      </c>
      <c r="D588">
        <v>40</v>
      </c>
      <c r="E588">
        <v>1</v>
      </c>
      <c r="K588">
        <v>1</v>
      </c>
      <c r="L588">
        <v>1</v>
      </c>
      <c r="M588">
        <v>1</v>
      </c>
      <c r="N588">
        <v>1</v>
      </c>
      <c r="O588">
        <v>1</v>
      </c>
      <c r="P588">
        <v>1</v>
      </c>
    </row>
    <row r="589" spans="1:16" x14ac:dyDescent="0.25">
      <c r="A589" t="s">
        <v>13</v>
      </c>
      <c r="B589" t="s">
        <v>167</v>
      </c>
      <c r="C589" t="s">
        <v>232</v>
      </c>
      <c r="D589">
        <v>78</v>
      </c>
      <c r="F589">
        <v>1</v>
      </c>
      <c r="K589">
        <v>1</v>
      </c>
      <c r="L589">
        <v>1</v>
      </c>
      <c r="M589">
        <v>1</v>
      </c>
      <c r="O589">
        <v>1</v>
      </c>
      <c r="P589">
        <v>1</v>
      </c>
    </row>
    <row r="590" spans="1:16" x14ac:dyDescent="0.25">
      <c r="A590" t="s">
        <v>13</v>
      </c>
      <c r="B590" t="s">
        <v>167</v>
      </c>
      <c r="C590" t="s">
        <v>141</v>
      </c>
      <c r="D590">
        <v>45</v>
      </c>
      <c r="G590">
        <v>1</v>
      </c>
      <c r="L590">
        <v>1</v>
      </c>
      <c r="O590">
        <v>1</v>
      </c>
      <c r="P590">
        <v>1</v>
      </c>
    </row>
    <row r="591" spans="1:16" x14ac:dyDescent="0.25">
      <c r="A591" t="s">
        <v>13</v>
      </c>
      <c r="B591" t="s">
        <v>167</v>
      </c>
      <c r="C591" t="s">
        <v>142</v>
      </c>
      <c r="D591">
        <v>24</v>
      </c>
      <c r="E591">
        <v>1</v>
      </c>
      <c r="K591">
        <v>1</v>
      </c>
      <c r="P591">
        <v>1</v>
      </c>
    </row>
    <row r="592" spans="1:16" x14ac:dyDescent="0.25">
      <c r="A592" t="s">
        <v>13</v>
      </c>
      <c r="B592" t="s">
        <v>167</v>
      </c>
      <c r="C592" t="s">
        <v>143</v>
      </c>
      <c r="D592">
        <v>15</v>
      </c>
      <c r="E592">
        <v>1</v>
      </c>
      <c r="H592">
        <v>1</v>
      </c>
      <c r="I592">
        <v>1</v>
      </c>
      <c r="J592">
        <v>1</v>
      </c>
      <c r="O592">
        <v>1</v>
      </c>
      <c r="P592">
        <v>1</v>
      </c>
    </row>
    <row r="593" spans="1:16" x14ac:dyDescent="0.25">
      <c r="A593" t="s">
        <v>13</v>
      </c>
      <c r="B593" t="s">
        <v>167</v>
      </c>
      <c r="C593" t="s">
        <v>144</v>
      </c>
      <c r="D593">
        <v>15</v>
      </c>
      <c r="E593">
        <v>1</v>
      </c>
      <c r="N593">
        <v>1</v>
      </c>
      <c r="O593">
        <v>1</v>
      </c>
      <c r="P593">
        <v>1</v>
      </c>
    </row>
    <row r="594" spans="1:16" x14ac:dyDescent="0.25">
      <c r="A594" t="s">
        <v>13</v>
      </c>
      <c r="B594" t="s">
        <v>167</v>
      </c>
      <c r="C594" t="s">
        <v>145</v>
      </c>
      <c r="D594">
        <v>12</v>
      </c>
      <c r="E594">
        <v>1</v>
      </c>
      <c r="L594">
        <v>1</v>
      </c>
      <c r="M594">
        <v>1</v>
      </c>
      <c r="N594">
        <v>1</v>
      </c>
      <c r="O594">
        <v>1</v>
      </c>
      <c r="P594">
        <v>1</v>
      </c>
    </row>
    <row r="595" spans="1:16" x14ac:dyDescent="0.25">
      <c r="A595" t="s">
        <v>13</v>
      </c>
      <c r="B595" t="s">
        <v>167</v>
      </c>
      <c r="C595" t="s">
        <v>146</v>
      </c>
      <c r="D595">
        <v>12</v>
      </c>
      <c r="E595">
        <v>1</v>
      </c>
      <c r="L595">
        <v>1</v>
      </c>
      <c r="M595">
        <v>1</v>
      </c>
      <c r="N595">
        <v>1</v>
      </c>
      <c r="O595">
        <v>1</v>
      </c>
      <c r="P595">
        <v>1</v>
      </c>
    </row>
    <row r="596" spans="1:16" x14ac:dyDescent="0.25">
      <c r="A596" t="s">
        <v>13</v>
      </c>
      <c r="B596" t="s">
        <v>167</v>
      </c>
      <c r="C596" t="s">
        <v>147</v>
      </c>
      <c r="D596">
        <v>12</v>
      </c>
      <c r="E596">
        <v>1</v>
      </c>
      <c r="L596">
        <v>1</v>
      </c>
      <c r="M596">
        <v>1</v>
      </c>
      <c r="N596">
        <v>1</v>
      </c>
      <c r="O596">
        <v>1</v>
      </c>
      <c r="P596">
        <v>1</v>
      </c>
    </row>
    <row r="597" spans="1:16" x14ac:dyDescent="0.25">
      <c r="A597" t="s">
        <v>13</v>
      </c>
      <c r="B597" t="s">
        <v>167</v>
      </c>
      <c r="C597" t="s">
        <v>148</v>
      </c>
      <c r="D597">
        <v>12</v>
      </c>
      <c r="E597">
        <v>1</v>
      </c>
      <c r="L597">
        <v>1</v>
      </c>
      <c r="M597">
        <v>1</v>
      </c>
      <c r="N597">
        <v>1</v>
      </c>
      <c r="O597">
        <v>1</v>
      </c>
      <c r="P597">
        <v>1</v>
      </c>
    </row>
    <row r="598" spans="1:16" x14ac:dyDescent="0.25">
      <c r="A598" t="s">
        <v>13</v>
      </c>
      <c r="B598" t="s">
        <v>167</v>
      </c>
      <c r="C598" t="s">
        <v>149</v>
      </c>
      <c r="D598">
        <v>12</v>
      </c>
      <c r="E598">
        <v>1</v>
      </c>
      <c r="L598">
        <v>1</v>
      </c>
      <c r="M598">
        <v>1</v>
      </c>
      <c r="N598">
        <v>1</v>
      </c>
      <c r="O598">
        <v>1</v>
      </c>
      <c r="P598">
        <v>1</v>
      </c>
    </row>
    <row r="599" spans="1:16" x14ac:dyDescent="0.25">
      <c r="A599" t="s">
        <v>13</v>
      </c>
      <c r="B599" t="s">
        <v>167</v>
      </c>
      <c r="C599" t="s">
        <v>150</v>
      </c>
      <c r="D599">
        <v>12</v>
      </c>
      <c r="E599">
        <v>1</v>
      </c>
      <c r="L599">
        <v>1</v>
      </c>
      <c r="M599">
        <v>1</v>
      </c>
      <c r="N599">
        <v>1</v>
      </c>
      <c r="O599">
        <v>1</v>
      </c>
      <c r="P599">
        <v>1</v>
      </c>
    </row>
    <row r="600" spans="1:16" x14ac:dyDescent="0.25">
      <c r="A600" t="s">
        <v>13</v>
      </c>
      <c r="B600" t="s">
        <v>167</v>
      </c>
      <c r="C600" t="s">
        <v>151</v>
      </c>
      <c r="D600">
        <v>12</v>
      </c>
      <c r="E600">
        <v>1</v>
      </c>
      <c r="L600">
        <v>1</v>
      </c>
      <c r="M600">
        <v>1</v>
      </c>
      <c r="N600">
        <v>1</v>
      </c>
      <c r="O600">
        <v>1</v>
      </c>
      <c r="P600">
        <v>1</v>
      </c>
    </row>
    <row r="601" spans="1:16" x14ac:dyDescent="0.25">
      <c r="A601" t="s">
        <v>13</v>
      </c>
      <c r="B601" t="s">
        <v>167</v>
      </c>
      <c r="C601" t="s">
        <v>152</v>
      </c>
      <c r="D601">
        <v>12</v>
      </c>
      <c r="E601">
        <v>1</v>
      </c>
      <c r="L601">
        <v>1</v>
      </c>
      <c r="M601">
        <v>1</v>
      </c>
      <c r="N601">
        <v>1</v>
      </c>
      <c r="O601">
        <v>1</v>
      </c>
      <c r="P601">
        <v>1</v>
      </c>
    </row>
    <row r="602" spans="1:16" x14ac:dyDescent="0.25">
      <c r="A602" t="s">
        <v>15</v>
      </c>
      <c r="B602" t="s">
        <v>167</v>
      </c>
      <c r="C602" t="s">
        <v>25</v>
      </c>
      <c r="D602">
        <v>60</v>
      </c>
      <c r="E602">
        <v>1</v>
      </c>
    </row>
    <row r="603" spans="1:16" x14ac:dyDescent="0.25">
      <c r="A603" t="s">
        <v>15</v>
      </c>
      <c r="B603" t="s">
        <v>167</v>
      </c>
      <c r="C603" t="s">
        <v>26</v>
      </c>
      <c r="D603">
        <v>30</v>
      </c>
      <c r="E603">
        <v>1</v>
      </c>
      <c r="P603">
        <v>1</v>
      </c>
    </row>
    <row r="604" spans="1:16" x14ac:dyDescent="0.25">
      <c r="A604" t="s">
        <v>15</v>
      </c>
      <c r="B604" t="s">
        <v>167</v>
      </c>
      <c r="C604" t="s">
        <v>27</v>
      </c>
      <c r="D604">
        <v>12</v>
      </c>
      <c r="E604">
        <v>1</v>
      </c>
      <c r="I604">
        <v>1</v>
      </c>
      <c r="J604">
        <v>1</v>
      </c>
      <c r="O604">
        <v>1</v>
      </c>
      <c r="P604">
        <v>1</v>
      </c>
    </row>
    <row r="605" spans="1:16" x14ac:dyDescent="0.25">
      <c r="A605" t="s">
        <v>15</v>
      </c>
      <c r="B605" t="s">
        <v>167</v>
      </c>
      <c r="C605" t="s">
        <v>28</v>
      </c>
      <c r="D605">
        <v>16</v>
      </c>
      <c r="E605">
        <v>1</v>
      </c>
      <c r="P605">
        <v>1</v>
      </c>
    </row>
    <row r="606" spans="1:16" x14ac:dyDescent="0.25">
      <c r="A606" t="s">
        <v>15</v>
      </c>
      <c r="B606" t="s">
        <v>167</v>
      </c>
      <c r="C606" t="s">
        <v>29</v>
      </c>
      <c r="D606">
        <v>16</v>
      </c>
      <c r="E606">
        <v>1</v>
      </c>
      <c r="O606">
        <v>1</v>
      </c>
      <c r="P606">
        <v>1</v>
      </c>
    </row>
    <row r="607" spans="1:16" x14ac:dyDescent="0.25">
      <c r="A607" t="s">
        <v>15</v>
      </c>
      <c r="B607" t="s">
        <v>167</v>
      </c>
      <c r="C607" t="s">
        <v>30</v>
      </c>
      <c r="D607">
        <v>32</v>
      </c>
      <c r="E607">
        <v>1</v>
      </c>
      <c r="O607">
        <v>1</v>
      </c>
      <c r="P607">
        <v>1</v>
      </c>
    </row>
    <row r="608" spans="1:16" x14ac:dyDescent="0.25">
      <c r="A608" t="s">
        <v>15</v>
      </c>
      <c r="B608" t="s">
        <v>167</v>
      </c>
      <c r="C608" t="s">
        <v>31</v>
      </c>
      <c r="D608">
        <v>12</v>
      </c>
      <c r="E608">
        <v>1</v>
      </c>
      <c r="H608">
        <v>1</v>
      </c>
      <c r="P608">
        <v>1</v>
      </c>
    </row>
    <row r="609" spans="1:16" x14ac:dyDescent="0.25">
      <c r="A609" t="s">
        <v>15</v>
      </c>
      <c r="B609" t="s">
        <v>167</v>
      </c>
      <c r="C609" t="s">
        <v>32</v>
      </c>
      <c r="D609">
        <v>20</v>
      </c>
      <c r="E609">
        <v>1</v>
      </c>
      <c r="H609">
        <v>1</v>
      </c>
      <c r="N609">
        <v>1</v>
      </c>
      <c r="O609">
        <v>1</v>
      </c>
    </row>
    <row r="610" spans="1:16" x14ac:dyDescent="0.25">
      <c r="A610" t="s">
        <v>15</v>
      </c>
      <c r="B610" t="s">
        <v>167</v>
      </c>
      <c r="C610" t="s">
        <v>33</v>
      </c>
      <c r="D610">
        <v>18</v>
      </c>
      <c r="E610">
        <v>1</v>
      </c>
      <c r="P610">
        <v>1</v>
      </c>
    </row>
    <row r="611" spans="1:16" x14ac:dyDescent="0.25">
      <c r="A611" t="s">
        <v>15</v>
      </c>
      <c r="B611" t="s">
        <v>167</v>
      </c>
      <c r="C611" t="s">
        <v>169</v>
      </c>
      <c r="D611">
        <v>12</v>
      </c>
      <c r="E611">
        <v>1</v>
      </c>
      <c r="O611">
        <v>1</v>
      </c>
    </row>
    <row r="612" spans="1:16" x14ac:dyDescent="0.25">
      <c r="A612" t="s">
        <v>15</v>
      </c>
      <c r="B612" t="s">
        <v>167</v>
      </c>
      <c r="C612" t="s">
        <v>170</v>
      </c>
      <c r="D612">
        <v>12</v>
      </c>
      <c r="E612">
        <v>1</v>
      </c>
      <c r="N612">
        <v>1</v>
      </c>
      <c r="O612">
        <v>1</v>
      </c>
    </row>
    <row r="613" spans="1:16" x14ac:dyDescent="0.25">
      <c r="A613" t="s">
        <v>15</v>
      </c>
      <c r="B613" t="s">
        <v>167</v>
      </c>
      <c r="C613" t="s">
        <v>171</v>
      </c>
      <c r="D613">
        <v>12</v>
      </c>
      <c r="E613">
        <v>1</v>
      </c>
      <c r="K613">
        <v>1</v>
      </c>
      <c r="O613">
        <v>1</v>
      </c>
    </row>
    <row r="614" spans="1:16" x14ac:dyDescent="0.25">
      <c r="A614" t="s">
        <v>15</v>
      </c>
      <c r="B614" t="s">
        <v>167</v>
      </c>
      <c r="C614" t="s">
        <v>172</v>
      </c>
      <c r="D614">
        <v>12</v>
      </c>
      <c r="E614">
        <v>1</v>
      </c>
      <c r="J614">
        <v>1</v>
      </c>
      <c r="K614">
        <v>1</v>
      </c>
      <c r="O614">
        <v>1</v>
      </c>
    </row>
    <row r="615" spans="1:16" x14ac:dyDescent="0.25">
      <c r="A615" t="s">
        <v>15</v>
      </c>
      <c r="B615" t="s">
        <v>167</v>
      </c>
      <c r="C615" t="s">
        <v>173</v>
      </c>
      <c r="D615">
        <v>211</v>
      </c>
      <c r="F615">
        <v>1</v>
      </c>
      <c r="L615">
        <v>1</v>
      </c>
      <c r="O615">
        <v>1</v>
      </c>
      <c r="P615">
        <v>1</v>
      </c>
    </row>
    <row r="616" spans="1:16" x14ac:dyDescent="0.25">
      <c r="A616" t="s">
        <v>15</v>
      </c>
      <c r="B616" t="s">
        <v>167</v>
      </c>
      <c r="C616" t="s">
        <v>174</v>
      </c>
      <c r="D616">
        <v>12</v>
      </c>
      <c r="E616">
        <v>1</v>
      </c>
      <c r="H616">
        <v>1</v>
      </c>
      <c r="K616">
        <v>1</v>
      </c>
      <c r="M616">
        <v>1</v>
      </c>
      <c r="O616">
        <v>1</v>
      </c>
      <c r="P616">
        <v>1</v>
      </c>
    </row>
    <row r="617" spans="1:16" x14ac:dyDescent="0.25">
      <c r="A617" t="s">
        <v>15</v>
      </c>
      <c r="B617" t="s">
        <v>167</v>
      </c>
      <c r="C617" t="s">
        <v>175</v>
      </c>
      <c r="D617">
        <v>12</v>
      </c>
      <c r="E617">
        <v>1</v>
      </c>
      <c r="H617">
        <v>1</v>
      </c>
      <c r="J617">
        <v>1</v>
      </c>
      <c r="K617">
        <v>1</v>
      </c>
    </row>
    <row r="618" spans="1:16" x14ac:dyDescent="0.25">
      <c r="A618" t="s">
        <v>15</v>
      </c>
      <c r="B618" t="s">
        <v>167</v>
      </c>
      <c r="C618" t="s">
        <v>176</v>
      </c>
      <c r="D618">
        <v>24</v>
      </c>
      <c r="E618">
        <v>1</v>
      </c>
      <c r="H618">
        <v>1</v>
      </c>
    </row>
    <row r="619" spans="1:16" x14ac:dyDescent="0.25">
      <c r="A619" t="s">
        <v>15</v>
      </c>
      <c r="B619" t="s">
        <v>167</v>
      </c>
      <c r="C619" t="s">
        <v>177</v>
      </c>
      <c r="D619">
        <v>24</v>
      </c>
      <c r="E619">
        <v>1</v>
      </c>
      <c r="J619">
        <v>1</v>
      </c>
      <c r="O619">
        <v>1</v>
      </c>
    </row>
    <row r="620" spans="1:16" x14ac:dyDescent="0.25">
      <c r="A620" t="s">
        <v>15</v>
      </c>
      <c r="B620" t="s">
        <v>167</v>
      </c>
      <c r="C620" t="s">
        <v>178</v>
      </c>
      <c r="D620">
        <v>20</v>
      </c>
      <c r="E620">
        <v>1</v>
      </c>
      <c r="P620">
        <v>1</v>
      </c>
    </row>
    <row r="621" spans="1:16" x14ac:dyDescent="0.25">
      <c r="A621" t="s">
        <v>15</v>
      </c>
      <c r="B621" t="s">
        <v>167</v>
      </c>
      <c r="C621" t="s">
        <v>179</v>
      </c>
      <c r="D621">
        <v>24</v>
      </c>
      <c r="E621">
        <v>1</v>
      </c>
      <c r="H621">
        <v>1</v>
      </c>
      <c r="N621">
        <v>1</v>
      </c>
      <c r="O621">
        <v>1</v>
      </c>
      <c r="P621">
        <v>1</v>
      </c>
    </row>
    <row r="622" spans="1:16" x14ac:dyDescent="0.25">
      <c r="A622" t="s">
        <v>15</v>
      </c>
      <c r="B622" t="s">
        <v>167</v>
      </c>
      <c r="C622" t="s">
        <v>180</v>
      </c>
      <c r="D622">
        <v>99</v>
      </c>
      <c r="F622">
        <v>1</v>
      </c>
      <c r="H622">
        <v>1</v>
      </c>
      <c r="L622">
        <v>1</v>
      </c>
      <c r="O622">
        <v>1</v>
      </c>
      <c r="P622">
        <v>1</v>
      </c>
    </row>
    <row r="623" spans="1:16" x14ac:dyDescent="0.25">
      <c r="A623" t="s">
        <v>15</v>
      </c>
      <c r="B623" t="s">
        <v>167</v>
      </c>
      <c r="C623" t="s">
        <v>181</v>
      </c>
      <c r="D623">
        <v>12</v>
      </c>
      <c r="E623">
        <v>1</v>
      </c>
      <c r="N623">
        <v>1</v>
      </c>
      <c r="O623">
        <v>1</v>
      </c>
    </row>
    <row r="624" spans="1:16" x14ac:dyDescent="0.25">
      <c r="A624" t="s">
        <v>15</v>
      </c>
      <c r="B624" t="s">
        <v>167</v>
      </c>
      <c r="C624" t="s">
        <v>182</v>
      </c>
      <c r="D624">
        <v>12</v>
      </c>
      <c r="E624">
        <v>1</v>
      </c>
      <c r="J624">
        <v>1</v>
      </c>
      <c r="N624">
        <v>1</v>
      </c>
      <c r="O624">
        <v>1</v>
      </c>
    </row>
    <row r="625" spans="1:16" x14ac:dyDescent="0.25">
      <c r="A625" t="s">
        <v>15</v>
      </c>
      <c r="B625" t="s">
        <v>167</v>
      </c>
      <c r="C625" t="s">
        <v>183</v>
      </c>
      <c r="D625">
        <v>12</v>
      </c>
      <c r="E625">
        <v>1</v>
      </c>
      <c r="J625">
        <v>1</v>
      </c>
      <c r="O625">
        <v>1</v>
      </c>
    </row>
    <row r="626" spans="1:16" x14ac:dyDescent="0.25">
      <c r="A626" t="s">
        <v>15</v>
      </c>
      <c r="B626" t="s">
        <v>167</v>
      </c>
      <c r="C626" t="s">
        <v>184</v>
      </c>
      <c r="D626">
        <v>12</v>
      </c>
      <c r="E626">
        <v>1</v>
      </c>
      <c r="J626">
        <v>1</v>
      </c>
      <c r="N626">
        <v>1</v>
      </c>
      <c r="O626">
        <v>1</v>
      </c>
    </row>
    <row r="627" spans="1:16" x14ac:dyDescent="0.25">
      <c r="A627" t="s">
        <v>15</v>
      </c>
      <c r="B627" t="s">
        <v>167</v>
      </c>
      <c r="C627" t="s">
        <v>185</v>
      </c>
      <c r="D627">
        <v>25</v>
      </c>
      <c r="G627">
        <v>1</v>
      </c>
      <c r="M627">
        <v>1</v>
      </c>
      <c r="N627">
        <v>1</v>
      </c>
      <c r="P627">
        <v>1</v>
      </c>
    </row>
    <row r="628" spans="1:16" x14ac:dyDescent="0.25">
      <c r="A628" t="s">
        <v>15</v>
      </c>
      <c r="B628" t="s">
        <v>167</v>
      </c>
      <c r="C628" t="s">
        <v>186</v>
      </c>
      <c r="D628">
        <v>40</v>
      </c>
      <c r="E628">
        <v>1</v>
      </c>
    </row>
    <row r="629" spans="1:16" x14ac:dyDescent="0.25">
      <c r="A629" t="s">
        <v>15</v>
      </c>
      <c r="B629" t="s">
        <v>167</v>
      </c>
      <c r="C629" t="s">
        <v>187</v>
      </c>
      <c r="D629">
        <v>75</v>
      </c>
      <c r="F629">
        <v>1</v>
      </c>
      <c r="P629">
        <v>1</v>
      </c>
    </row>
    <row r="630" spans="1:16" x14ac:dyDescent="0.25">
      <c r="A630" t="s">
        <v>15</v>
      </c>
      <c r="B630" t="s">
        <v>167</v>
      </c>
      <c r="C630" t="s">
        <v>34</v>
      </c>
      <c r="D630">
        <v>12</v>
      </c>
      <c r="E630">
        <v>1</v>
      </c>
      <c r="H630">
        <v>1</v>
      </c>
      <c r="J630">
        <v>1</v>
      </c>
      <c r="K630">
        <v>1</v>
      </c>
      <c r="N630">
        <v>1</v>
      </c>
      <c r="O630">
        <v>1</v>
      </c>
      <c r="P630">
        <v>1</v>
      </c>
    </row>
    <row r="631" spans="1:16" x14ac:dyDescent="0.25">
      <c r="A631" t="s">
        <v>15</v>
      </c>
      <c r="B631" t="s">
        <v>167</v>
      </c>
      <c r="C631" t="s">
        <v>188</v>
      </c>
      <c r="D631">
        <v>55</v>
      </c>
      <c r="F631">
        <v>1</v>
      </c>
      <c r="M631">
        <v>1</v>
      </c>
      <c r="O631">
        <v>1</v>
      </c>
      <c r="P631">
        <v>1</v>
      </c>
    </row>
    <row r="632" spans="1:16" x14ac:dyDescent="0.25">
      <c r="A632" t="s">
        <v>15</v>
      </c>
      <c r="B632" t="s">
        <v>167</v>
      </c>
      <c r="C632" t="s">
        <v>35</v>
      </c>
      <c r="D632">
        <v>38</v>
      </c>
      <c r="E632">
        <v>1</v>
      </c>
      <c r="H632">
        <v>1</v>
      </c>
      <c r="N632">
        <v>1</v>
      </c>
      <c r="O632">
        <v>1</v>
      </c>
      <c r="P632">
        <v>1</v>
      </c>
    </row>
    <row r="633" spans="1:16" x14ac:dyDescent="0.25">
      <c r="A633" t="s">
        <v>15</v>
      </c>
      <c r="B633" t="s">
        <v>167</v>
      </c>
      <c r="C633" t="s">
        <v>36</v>
      </c>
      <c r="D633">
        <v>18</v>
      </c>
      <c r="E633">
        <v>1</v>
      </c>
      <c r="N633">
        <v>1</v>
      </c>
      <c r="P633">
        <v>1</v>
      </c>
    </row>
    <row r="634" spans="1:16" x14ac:dyDescent="0.25">
      <c r="A634" t="s">
        <v>15</v>
      </c>
      <c r="B634" t="s">
        <v>167</v>
      </c>
      <c r="C634" t="s">
        <v>37</v>
      </c>
      <c r="D634">
        <v>18</v>
      </c>
      <c r="E634">
        <v>1</v>
      </c>
      <c r="H634">
        <v>1</v>
      </c>
    </row>
    <row r="635" spans="1:16" x14ac:dyDescent="0.25">
      <c r="A635" t="s">
        <v>15</v>
      </c>
      <c r="B635" t="s">
        <v>167</v>
      </c>
      <c r="C635" t="s">
        <v>38</v>
      </c>
      <c r="D635">
        <v>16</v>
      </c>
      <c r="E635">
        <v>1</v>
      </c>
      <c r="O635">
        <v>1</v>
      </c>
      <c r="P635">
        <v>1</v>
      </c>
    </row>
    <row r="636" spans="1:16" x14ac:dyDescent="0.25">
      <c r="A636" t="s">
        <v>15</v>
      </c>
      <c r="B636" t="s">
        <v>167</v>
      </c>
      <c r="C636" t="s">
        <v>39</v>
      </c>
      <c r="D636">
        <v>18</v>
      </c>
      <c r="E636">
        <v>1</v>
      </c>
      <c r="J636">
        <v>1</v>
      </c>
      <c r="O636">
        <v>1</v>
      </c>
      <c r="P636">
        <v>1</v>
      </c>
    </row>
    <row r="637" spans="1:16" x14ac:dyDescent="0.25">
      <c r="A637" t="s">
        <v>15</v>
      </c>
      <c r="B637" t="s">
        <v>167</v>
      </c>
      <c r="C637" t="s">
        <v>40</v>
      </c>
      <c r="D637">
        <v>18</v>
      </c>
      <c r="E637">
        <v>1</v>
      </c>
      <c r="H637">
        <v>1</v>
      </c>
      <c r="L637">
        <v>1</v>
      </c>
      <c r="O637">
        <v>1</v>
      </c>
      <c r="P637">
        <v>1</v>
      </c>
    </row>
    <row r="638" spans="1:16" x14ac:dyDescent="0.25">
      <c r="A638" t="s">
        <v>15</v>
      </c>
      <c r="B638" t="s">
        <v>167</v>
      </c>
      <c r="C638" t="s">
        <v>41</v>
      </c>
      <c r="D638">
        <v>12</v>
      </c>
      <c r="E638">
        <v>1</v>
      </c>
      <c r="J638">
        <v>1</v>
      </c>
      <c r="O638">
        <v>1</v>
      </c>
      <c r="P638">
        <v>1</v>
      </c>
    </row>
    <row r="639" spans="1:16" x14ac:dyDescent="0.25">
      <c r="A639" t="s">
        <v>15</v>
      </c>
      <c r="B639" t="s">
        <v>167</v>
      </c>
      <c r="C639" t="s">
        <v>42</v>
      </c>
      <c r="D639">
        <v>12</v>
      </c>
      <c r="E639">
        <v>1</v>
      </c>
      <c r="J639">
        <v>1</v>
      </c>
      <c r="K639">
        <v>1</v>
      </c>
    </row>
    <row r="640" spans="1:16" x14ac:dyDescent="0.25">
      <c r="A640" t="s">
        <v>15</v>
      </c>
      <c r="B640" t="s">
        <v>167</v>
      </c>
      <c r="C640" t="s">
        <v>43</v>
      </c>
      <c r="D640">
        <v>12</v>
      </c>
      <c r="E640">
        <v>1</v>
      </c>
      <c r="J640">
        <v>1</v>
      </c>
      <c r="K640">
        <v>1</v>
      </c>
      <c r="O640">
        <v>1</v>
      </c>
      <c r="P640">
        <v>1</v>
      </c>
    </row>
    <row r="641" spans="1:16" x14ac:dyDescent="0.25">
      <c r="A641" t="s">
        <v>15</v>
      </c>
      <c r="B641" t="s">
        <v>167</v>
      </c>
      <c r="C641" t="s">
        <v>189</v>
      </c>
      <c r="D641">
        <v>30</v>
      </c>
      <c r="E641">
        <v>1</v>
      </c>
      <c r="H641">
        <v>1</v>
      </c>
    </row>
    <row r="642" spans="1:16" x14ac:dyDescent="0.25">
      <c r="A642" t="s">
        <v>15</v>
      </c>
      <c r="B642" t="s">
        <v>167</v>
      </c>
      <c r="C642" t="s">
        <v>189</v>
      </c>
      <c r="D642">
        <v>30</v>
      </c>
      <c r="E642">
        <v>1</v>
      </c>
    </row>
    <row r="643" spans="1:16" x14ac:dyDescent="0.25">
      <c r="A643" t="s">
        <v>15</v>
      </c>
      <c r="B643" t="s">
        <v>167</v>
      </c>
      <c r="C643" t="s">
        <v>190</v>
      </c>
      <c r="D643">
        <v>36</v>
      </c>
      <c r="E643">
        <v>1</v>
      </c>
      <c r="H643">
        <v>1</v>
      </c>
      <c r="P643">
        <v>1</v>
      </c>
    </row>
    <row r="644" spans="1:16" x14ac:dyDescent="0.25">
      <c r="A644" t="s">
        <v>15</v>
      </c>
      <c r="B644" t="s">
        <v>167</v>
      </c>
      <c r="C644" t="s">
        <v>191</v>
      </c>
      <c r="D644">
        <v>48</v>
      </c>
      <c r="E644">
        <v>1</v>
      </c>
      <c r="K644">
        <v>1</v>
      </c>
      <c r="L644">
        <v>1</v>
      </c>
      <c r="M644">
        <v>1</v>
      </c>
      <c r="O644">
        <v>1</v>
      </c>
      <c r="P644">
        <v>1</v>
      </c>
    </row>
    <row r="645" spans="1:16" x14ac:dyDescent="0.25">
      <c r="A645" t="s">
        <v>15</v>
      </c>
      <c r="B645" t="s">
        <v>167</v>
      </c>
      <c r="C645" t="s">
        <v>192</v>
      </c>
      <c r="D645">
        <v>36</v>
      </c>
      <c r="E645">
        <v>1</v>
      </c>
      <c r="K645">
        <v>1</v>
      </c>
      <c r="P645">
        <v>1</v>
      </c>
    </row>
    <row r="646" spans="1:16" x14ac:dyDescent="0.25">
      <c r="A646" t="s">
        <v>15</v>
      </c>
      <c r="B646" t="s">
        <v>167</v>
      </c>
      <c r="C646" t="s">
        <v>193</v>
      </c>
      <c r="D646">
        <v>36</v>
      </c>
      <c r="E646">
        <v>1</v>
      </c>
      <c r="K646">
        <v>1</v>
      </c>
      <c r="M646">
        <v>1</v>
      </c>
      <c r="O646">
        <v>1</v>
      </c>
      <c r="P646">
        <v>1</v>
      </c>
    </row>
    <row r="647" spans="1:16" x14ac:dyDescent="0.25">
      <c r="A647" t="s">
        <v>15</v>
      </c>
      <c r="B647" t="s">
        <v>167</v>
      </c>
      <c r="C647" t="s">
        <v>194</v>
      </c>
      <c r="D647">
        <v>48</v>
      </c>
      <c r="E647">
        <v>1</v>
      </c>
      <c r="O647">
        <v>1</v>
      </c>
      <c r="P647">
        <v>1</v>
      </c>
    </row>
    <row r="648" spans="1:16" x14ac:dyDescent="0.25">
      <c r="A648" t="s">
        <v>15</v>
      </c>
      <c r="B648" t="s">
        <v>167</v>
      </c>
      <c r="C648" t="s">
        <v>195</v>
      </c>
      <c r="D648">
        <v>72</v>
      </c>
      <c r="E648">
        <v>1</v>
      </c>
      <c r="K648">
        <v>1</v>
      </c>
    </row>
    <row r="649" spans="1:16" x14ac:dyDescent="0.25">
      <c r="A649" t="s">
        <v>15</v>
      </c>
      <c r="B649" t="s">
        <v>167</v>
      </c>
      <c r="C649" t="s">
        <v>196</v>
      </c>
      <c r="D649">
        <v>60</v>
      </c>
      <c r="E649">
        <v>1</v>
      </c>
      <c r="P649">
        <v>1</v>
      </c>
    </row>
    <row r="650" spans="1:16" x14ac:dyDescent="0.25">
      <c r="A650" t="s">
        <v>15</v>
      </c>
      <c r="B650" t="s">
        <v>167</v>
      </c>
      <c r="C650" t="s">
        <v>197</v>
      </c>
      <c r="D650">
        <v>48</v>
      </c>
      <c r="E650">
        <v>1</v>
      </c>
      <c r="P650">
        <v>1</v>
      </c>
    </row>
    <row r="651" spans="1:16" x14ac:dyDescent="0.25">
      <c r="A651" t="s">
        <v>15</v>
      </c>
      <c r="B651" t="s">
        <v>167</v>
      </c>
      <c r="C651" t="s">
        <v>198</v>
      </c>
      <c r="D651">
        <v>72</v>
      </c>
      <c r="E651">
        <v>1</v>
      </c>
      <c r="H651">
        <v>1</v>
      </c>
      <c r="K651">
        <v>1</v>
      </c>
    </row>
    <row r="652" spans="1:16" x14ac:dyDescent="0.25">
      <c r="A652" t="s">
        <v>15</v>
      </c>
      <c r="B652" t="s">
        <v>167</v>
      </c>
      <c r="C652" t="s">
        <v>199</v>
      </c>
      <c r="D652">
        <v>60</v>
      </c>
      <c r="E652">
        <v>1</v>
      </c>
      <c r="H652">
        <v>1</v>
      </c>
      <c r="K652">
        <v>1</v>
      </c>
      <c r="L652">
        <v>1</v>
      </c>
    </row>
    <row r="653" spans="1:16" x14ac:dyDescent="0.25">
      <c r="A653" t="s">
        <v>15</v>
      </c>
      <c r="B653" t="s">
        <v>167</v>
      </c>
      <c r="C653" t="s">
        <v>200</v>
      </c>
      <c r="D653">
        <v>36</v>
      </c>
      <c r="E653">
        <v>1</v>
      </c>
      <c r="N653">
        <v>1</v>
      </c>
      <c r="O653">
        <v>1</v>
      </c>
      <c r="P653">
        <v>1</v>
      </c>
    </row>
    <row r="654" spans="1:16" x14ac:dyDescent="0.25">
      <c r="A654" t="s">
        <v>15</v>
      </c>
      <c r="B654" t="s">
        <v>167</v>
      </c>
      <c r="C654" t="s">
        <v>44</v>
      </c>
      <c r="D654">
        <v>300</v>
      </c>
      <c r="F654">
        <v>1</v>
      </c>
    </row>
    <row r="655" spans="1:16" x14ac:dyDescent="0.25">
      <c r="A655" t="s">
        <v>15</v>
      </c>
      <c r="B655" t="s">
        <v>167</v>
      </c>
      <c r="C655" t="s">
        <v>201</v>
      </c>
      <c r="D655">
        <v>8</v>
      </c>
      <c r="E655">
        <v>1</v>
      </c>
      <c r="H655">
        <v>1</v>
      </c>
      <c r="I655">
        <v>1</v>
      </c>
      <c r="K655">
        <v>1</v>
      </c>
      <c r="L655">
        <v>1</v>
      </c>
      <c r="M655">
        <v>1</v>
      </c>
      <c r="O655">
        <v>1</v>
      </c>
      <c r="P655">
        <v>1</v>
      </c>
    </row>
    <row r="656" spans="1:16" x14ac:dyDescent="0.25">
      <c r="A656" t="s">
        <v>15</v>
      </c>
      <c r="B656" t="s">
        <v>167</v>
      </c>
      <c r="C656" t="s">
        <v>45</v>
      </c>
      <c r="D656">
        <v>249</v>
      </c>
      <c r="F656">
        <v>1</v>
      </c>
    </row>
    <row r="657" spans="1:16" x14ac:dyDescent="0.25">
      <c r="A657" t="s">
        <v>15</v>
      </c>
      <c r="B657" t="s">
        <v>167</v>
      </c>
      <c r="C657" t="s">
        <v>46</v>
      </c>
      <c r="D657">
        <v>100</v>
      </c>
      <c r="F657">
        <v>1</v>
      </c>
      <c r="O657">
        <v>1</v>
      </c>
    </row>
    <row r="658" spans="1:16" x14ac:dyDescent="0.25">
      <c r="A658" t="s">
        <v>15</v>
      </c>
      <c r="B658" t="s">
        <v>167</v>
      </c>
      <c r="C658" t="s">
        <v>47</v>
      </c>
      <c r="D658">
        <v>20</v>
      </c>
      <c r="E658">
        <v>1</v>
      </c>
      <c r="P658">
        <v>1</v>
      </c>
    </row>
    <row r="659" spans="1:16" x14ac:dyDescent="0.25">
      <c r="A659" t="s">
        <v>15</v>
      </c>
      <c r="B659" t="s">
        <v>167</v>
      </c>
      <c r="C659" t="s">
        <v>48</v>
      </c>
      <c r="D659">
        <v>20</v>
      </c>
      <c r="E659">
        <v>1</v>
      </c>
      <c r="P659">
        <v>1</v>
      </c>
    </row>
    <row r="660" spans="1:16" x14ac:dyDescent="0.25">
      <c r="A660" t="s">
        <v>15</v>
      </c>
      <c r="B660" t="s">
        <v>167</v>
      </c>
      <c r="C660" t="s">
        <v>49</v>
      </c>
      <c r="D660">
        <v>100</v>
      </c>
      <c r="F660">
        <v>1</v>
      </c>
      <c r="H660">
        <v>1</v>
      </c>
      <c r="O660">
        <v>1</v>
      </c>
      <c r="P660">
        <v>1</v>
      </c>
    </row>
    <row r="661" spans="1:16" x14ac:dyDescent="0.25">
      <c r="A661" t="s">
        <v>15</v>
      </c>
      <c r="B661" t="s">
        <v>167</v>
      </c>
      <c r="C661" t="s">
        <v>202</v>
      </c>
      <c r="D661">
        <v>20</v>
      </c>
      <c r="E661">
        <v>1</v>
      </c>
    </row>
    <row r="662" spans="1:16" x14ac:dyDescent="0.25">
      <c r="A662" t="s">
        <v>15</v>
      </c>
      <c r="B662" t="s">
        <v>167</v>
      </c>
      <c r="C662" t="s">
        <v>50</v>
      </c>
      <c r="D662">
        <v>100</v>
      </c>
      <c r="F662">
        <v>1</v>
      </c>
      <c r="H662">
        <v>1</v>
      </c>
      <c r="O662">
        <v>1</v>
      </c>
      <c r="P662">
        <v>1</v>
      </c>
    </row>
    <row r="663" spans="1:16" x14ac:dyDescent="0.25">
      <c r="A663" t="s">
        <v>15</v>
      </c>
      <c r="B663" t="s">
        <v>167</v>
      </c>
      <c r="C663" t="s">
        <v>51</v>
      </c>
      <c r="D663">
        <v>100</v>
      </c>
      <c r="F663">
        <v>1</v>
      </c>
      <c r="H663">
        <v>1</v>
      </c>
      <c r="O663">
        <v>1</v>
      </c>
      <c r="P663">
        <v>1</v>
      </c>
    </row>
    <row r="664" spans="1:16" x14ac:dyDescent="0.25">
      <c r="A664" t="s">
        <v>15</v>
      </c>
      <c r="B664" t="s">
        <v>167</v>
      </c>
      <c r="C664" t="s">
        <v>52</v>
      </c>
      <c r="D664">
        <v>100</v>
      </c>
      <c r="F664">
        <v>1</v>
      </c>
      <c r="H664">
        <v>1</v>
      </c>
      <c r="O664">
        <v>1</v>
      </c>
      <c r="P664">
        <v>1</v>
      </c>
    </row>
    <row r="665" spans="1:16" x14ac:dyDescent="0.25">
      <c r="A665" t="s">
        <v>15</v>
      </c>
      <c r="B665" t="s">
        <v>167</v>
      </c>
      <c r="C665" t="s">
        <v>53</v>
      </c>
      <c r="D665">
        <v>30</v>
      </c>
      <c r="E665">
        <v>1</v>
      </c>
      <c r="M665">
        <v>1</v>
      </c>
      <c r="P665">
        <v>1</v>
      </c>
    </row>
    <row r="666" spans="1:16" x14ac:dyDescent="0.25">
      <c r="A666" t="s">
        <v>15</v>
      </c>
      <c r="B666" t="s">
        <v>167</v>
      </c>
      <c r="C666" t="s">
        <v>53</v>
      </c>
      <c r="D666">
        <v>36</v>
      </c>
      <c r="E666">
        <v>1</v>
      </c>
      <c r="H666">
        <v>1</v>
      </c>
      <c r="I666">
        <v>1</v>
      </c>
      <c r="L666">
        <v>1</v>
      </c>
      <c r="O666">
        <v>1</v>
      </c>
      <c r="P666">
        <v>1</v>
      </c>
    </row>
    <row r="667" spans="1:16" x14ac:dyDescent="0.25">
      <c r="A667" t="s">
        <v>15</v>
      </c>
      <c r="B667" t="s">
        <v>167</v>
      </c>
      <c r="C667" t="s">
        <v>54</v>
      </c>
      <c r="D667">
        <v>18</v>
      </c>
      <c r="E667">
        <v>1</v>
      </c>
      <c r="H667">
        <v>1</v>
      </c>
      <c r="N667">
        <v>1</v>
      </c>
      <c r="O667">
        <v>1</v>
      </c>
    </row>
    <row r="668" spans="1:16" x14ac:dyDescent="0.25">
      <c r="A668" t="s">
        <v>15</v>
      </c>
      <c r="B668" t="s">
        <v>167</v>
      </c>
      <c r="C668" t="s">
        <v>203</v>
      </c>
      <c r="D668">
        <v>24</v>
      </c>
      <c r="G668">
        <v>1</v>
      </c>
      <c r="H668">
        <v>1</v>
      </c>
      <c r="K668">
        <v>1</v>
      </c>
      <c r="L668">
        <v>1</v>
      </c>
      <c r="M668">
        <v>1</v>
      </c>
      <c r="N668">
        <v>1</v>
      </c>
      <c r="O668">
        <v>1</v>
      </c>
      <c r="P668">
        <v>1</v>
      </c>
    </row>
    <row r="669" spans="1:16" x14ac:dyDescent="0.25">
      <c r="A669" t="s">
        <v>15</v>
      </c>
      <c r="B669" t="s">
        <v>167</v>
      </c>
      <c r="C669" t="s">
        <v>204</v>
      </c>
      <c r="D669">
        <v>40</v>
      </c>
      <c r="E669">
        <v>1</v>
      </c>
      <c r="P669">
        <v>1</v>
      </c>
    </row>
    <row r="670" spans="1:16" x14ac:dyDescent="0.25">
      <c r="A670" t="s">
        <v>15</v>
      </c>
      <c r="B670" t="s">
        <v>167</v>
      </c>
      <c r="C670" t="s">
        <v>205</v>
      </c>
      <c r="D670">
        <v>49</v>
      </c>
      <c r="E670">
        <v>1</v>
      </c>
      <c r="P670">
        <v>1</v>
      </c>
    </row>
    <row r="671" spans="1:16" x14ac:dyDescent="0.25">
      <c r="A671" t="s">
        <v>15</v>
      </c>
      <c r="B671" t="s">
        <v>167</v>
      </c>
      <c r="C671" t="s">
        <v>205</v>
      </c>
      <c r="D671">
        <v>60</v>
      </c>
      <c r="E671">
        <v>1</v>
      </c>
      <c r="K671">
        <v>1</v>
      </c>
      <c r="O671">
        <v>1</v>
      </c>
      <c r="P671">
        <v>1</v>
      </c>
    </row>
    <row r="672" spans="1:16" x14ac:dyDescent="0.25">
      <c r="A672" t="s">
        <v>15</v>
      </c>
      <c r="B672" t="s">
        <v>167</v>
      </c>
      <c r="C672" t="s">
        <v>55</v>
      </c>
      <c r="D672">
        <v>136</v>
      </c>
      <c r="F672">
        <v>1</v>
      </c>
      <c r="I672">
        <v>1</v>
      </c>
      <c r="L672">
        <v>1</v>
      </c>
      <c r="M672">
        <v>1</v>
      </c>
      <c r="N672">
        <v>1</v>
      </c>
      <c r="P672">
        <v>1</v>
      </c>
    </row>
    <row r="673" spans="1:16" x14ac:dyDescent="0.25">
      <c r="A673" t="s">
        <v>15</v>
      </c>
      <c r="B673" t="s">
        <v>167</v>
      </c>
      <c r="C673" t="s">
        <v>206</v>
      </c>
      <c r="D673">
        <v>166</v>
      </c>
      <c r="E673">
        <v>1</v>
      </c>
      <c r="P673">
        <v>1</v>
      </c>
    </row>
    <row r="674" spans="1:16" x14ac:dyDescent="0.25">
      <c r="A674" t="s">
        <v>15</v>
      </c>
      <c r="B674" t="s">
        <v>167</v>
      </c>
      <c r="C674" t="s">
        <v>206</v>
      </c>
      <c r="D674">
        <v>166</v>
      </c>
      <c r="E674">
        <v>1</v>
      </c>
      <c r="H674">
        <v>1</v>
      </c>
      <c r="I674">
        <v>1</v>
      </c>
      <c r="L674">
        <v>1</v>
      </c>
      <c r="O674">
        <v>1</v>
      </c>
      <c r="P674">
        <v>1</v>
      </c>
    </row>
    <row r="675" spans="1:16" x14ac:dyDescent="0.25">
      <c r="A675" t="s">
        <v>15</v>
      </c>
      <c r="B675" t="s">
        <v>167</v>
      </c>
      <c r="C675" t="s">
        <v>207</v>
      </c>
      <c r="D675">
        <v>126</v>
      </c>
      <c r="F675">
        <v>1</v>
      </c>
      <c r="J675">
        <v>1</v>
      </c>
      <c r="O675">
        <v>1</v>
      </c>
      <c r="P675">
        <v>1</v>
      </c>
    </row>
    <row r="676" spans="1:16" x14ac:dyDescent="0.25">
      <c r="A676" t="s">
        <v>15</v>
      </c>
      <c r="B676" t="s">
        <v>167</v>
      </c>
      <c r="C676" t="s">
        <v>208</v>
      </c>
      <c r="D676">
        <v>40</v>
      </c>
      <c r="E676">
        <v>1</v>
      </c>
      <c r="O676">
        <v>1</v>
      </c>
      <c r="P676">
        <v>1</v>
      </c>
    </row>
    <row r="677" spans="1:16" x14ac:dyDescent="0.25">
      <c r="A677" t="s">
        <v>15</v>
      </c>
      <c r="B677" t="s">
        <v>167</v>
      </c>
      <c r="C677" t="s">
        <v>209</v>
      </c>
      <c r="D677">
        <v>40</v>
      </c>
      <c r="E677">
        <v>1</v>
      </c>
    </row>
    <row r="678" spans="1:16" x14ac:dyDescent="0.25">
      <c r="A678" t="s">
        <v>15</v>
      </c>
      <c r="B678" t="s">
        <v>167</v>
      </c>
      <c r="C678" t="s">
        <v>210</v>
      </c>
      <c r="D678">
        <v>180</v>
      </c>
      <c r="F678">
        <v>1</v>
      </c>
      <c r="H678">
        <v>1</v>
      </c>
      <c r="O678">
        <v>1</v>
      </c>
      <c r="P678">
        <v>1</v>
      </c>
    </row>
    <row r="679" spans="1:16" x14ac:dyDescent="0.25">
      <c r="A679" t="s">
        <v>15</v>
      </c>
      <c r="B679" t="s">
        <v>167</v>
      </c>
      <c r="C679" t="s">
        <v>211</v>
      </c>
      <c r="D679">
        <v>50</v>
      </c>
      <c r="E679">
        <v>1</v>
      </c>
      <c r="P679">
        <v>1</v>
      </c>
    </row>
    <row r="680" spans="1:16" x14ac:dyDescent="0.25">
      <c r="A680" t="s">
        <v>15</v>
      </c>
      <c r="B680" t="s">
        <v>167</v>
      </c>
      <c r="C680" t="s">
        <v>212</v>
      </c>
      <c r="D680">
        <v>30</v>
      </c>
      <c r="E680">
        <v>1</v>
      </c>
      <c r="H680">
        <v>1</v>
      </c>
      <c r="L680">
        <v>1</v>
      </c>
      <c r="P680">
        <v>1</v>
      </c>
    </row>
    <row r="681" spans="1:16" x14ac:dyDescent="0.25">
      <c r="A681" t="s">
        <v>15</v>
      </c>
      <c r="B681" t="s">
        <v>167</v>
      </c>
      <c r="C681" t="s">
        <v>213</v>
      </c>
      <c r="D681">
        <v>40</v>
      </c>
      <c r="E681">
        <v>1</v>
      </c>
      <c r="H681">
        <v>1</v>
      </c>
      <c r="K681">
        <v>1</v>
      </c>
      <c r="O681">
        <v>1</v>
      </c>
      <c r="P681">
        <v>1</v>
      </c>
    </row>
    <row r="682" spans="1:16" x14ac:dyDescent="0.25">
      <c r="A682" t="s">
        <v>15</v>
      </c>
      <c r="B682" t="s">
        <v>167</v>
      </c>
      <c r="C682" t="s">
        <v>214</v>
      </c>
      <c r="D682">
        <v>232</v>
      </c>
      <c r="E682">
        <v>1</v>
      </c>
      <c r="P682">
        <v>1</v>
      </c>
    </row>
    <row r="683" spans="1:16" x14ac:dyDescent="0.25">
      <c r="A683" t="s">
        <v>15</v>
      </c>
      <c r="B683" t="s">
        <v>167</v>
      </c>
      <c r="C683" t="s">
        <v>215</v>
      </c>
      <c r="D683">
        <v>114</v>
      </c>
      <c r="F683">
        <v>1</v>
      </c>
      <c r="I683">
        <v>1</v>
      </c>
      <c r="K683">
        <v>1</v>
      </c>
      <c r="L683">
        <v>1</v>
      </c>
      <c r="M683">
        <v>1</v>
      </c>
      <c r="N683">
        <v>1</v>
      </c>
      <c r="O683">
        <v>1</v>
      </c>
      <c r="P683">
        <v>1</v>
      </c>
    </row>
    <row r="684" spans="1:16" x14ac:dyDescent="0.25">
      <c r="A684" t="s">
        <v>15</v>
      </c>
      <c r="B684" t="s">
        <v>167</v>
      </c>
      <c r="C684" t="s">
        <v>56</v>
      </c>
      <c r="D684">
        <v>24</v>
      </c>
      <c r="E684">
        <v>1</v>
      </c>
      <c r="L684">
        <v>1</v>
      </c>
      <c r="P684">
        <v>1</v>
      </c>
    </row>
    <row r="685" spans="1:16" x14ac:dyDescent="0.25">
      <c r="A685" t="s">
        <v>15</v>
      </c>
      <c r="B685" t="s">
        <v>167</v>
      </c>
      <c r="C685" t="s">
        <v>57</v>
      </c>
      <c r="D685">
        <v>20</v>
      </c>
      <c r="E685">
        <v>1</v>
      </c>
      <c r="N685">
        <v>1</v>
      </c>
      <c r="P685">
        <v>1</v>
      </c>
    </row>
    <row r="686" spans="1:16" x14ac:dyDescent="0.25">
      <c r="A686" t="s">
        <v>15</v>
      </c>
      <c r="B686" t="s">
        <v>167</v>
      </c>
      <c r="C686" t="s">
        <v>58</v>
      </c>
      <c r="D686">
        <v>203</v>
      </c>
      <c r="F686">
        <v>1</v>
      </c>
      <c r="J686">
        <v>1</v>
      </c>
      <c r="P686">
        <v>1</v>
      </c>
    </row>
    <row r="687" spans="1:16" x14ac:dyDescent="0.25">
      <c r="A687" t="s">
        <v>15</v>
      </c>
      <c r="B687" t="s">
        <v>167</v>
      </c>
      <c r="C687" t="s">
        <v>59</v>
      </c>
      <c r="D687">
        <v>30</v>
      </c>
      <c r="E687">
        <v>1</v>
      </c>
      <c r="P687">
        <v>1</v>
      </c>
    </row>
    <row r="688" spans="1:16" x14ac:dyDescent="0.25">
      <c r="A688" t="s">
        <v>15</v>
      </c>
      <c r="B688" t="s">
        <v>167</v>
      </c>
      <c r="C688" t="s">
        <v>60</v>
      </c>
      <c r="D688">
        <v>24</v>
      </c>
      <c r="E688">
        <v>1</v>
      </c>
      <c r="P688">
        <v>1</v>
      </c>
    </row>
    <row r="689" spans="1:16" x14ac:dyDescent="0.25">
      <c r="A689" t="s">
        <v>15</v>
      </c>
      <c r="B689" t="s">
        <v>167</v>
      </c>
      <c r="C689" t="s">
        <v>61</v>
      </c>
      <c r="D689">
        <v>22</v>
      </c>
      <c r="E689">
        <v>1</v>
      </c>
      <c r="J689">
        <v>1</v>
      </c>
      <c r="P689">
        <v>1</v>
      </c>
    </row>
    <row r="690" spans="1:16" x14ac:dyDescent="0.25">
      <c r="A690" t="s">
        <v>15</v>
      </c>
      <c r="B690" t="s">
        <v>167</v>
      </c>
      <c r="C690" t="s">
        <v>62</v>
      </c>
      <c r="D690">
        <v>17</v>
      </c>
      <c r="E690">
        <v>1</v>
      </c>
      <c r="O690">
        <v>1</v>
      </c>
      <c r="P690">
        <v>1</v>
      </c>
    </row>
    <row r="691" spans="1:16" x14ac:dyDescent="0.25">
      <c r="A691" t="s">
        <v>15</v>
      </c>
      <c r="B691" t="s">
        <v>167</v>
      </c>
      <c r="C691" t="s">
        <v>63</v>
      </c>
      <c r="D691">
        <v>30</v>
      </c>
      <c r="E691">
        <v>1</v>
      </c>
      <c r="O691">
        <v>1</v>
      </c>
      <c r="P691">
        <v>1</v>
      </c>
    </row>
    <row r="692" spans="1:16" x14ac:dyDescent="0.25">
      <c r="A692" t="s">
        <v>15</v>
      </c>
      <c r="B692" t="s">
        <v>167</v>
      </c>
      <c r="C692" t="s">
        <v>216</v>
      </c>
      <c r="D692">
        <v>16</v>
      </c>
      <c r="E692">
        <v>1</v>
      </c>
      <c r="J692">
        <v>1</v>
      </c>
      <c r="N692">
        <v>1</v>
      </c>
      <c r="O692">
        <v>1</v>
      </c>
      <c r="P692">
        <v>1</v>
      </c>
    </row>
    <row r="693" spans="1:16" x14ac:dyDescent="0.25">
      <c r="A693" t="s">
        <v>15</v>
      </c>
      <c r="B693" t="s">
        <v>167</v>
      </c>
      <c r="C693" t="s">
        <v>217</v>
      </c>
      <c r="D693">
        <v>18</v>
      </c>
      <c r="E693">
        <v>1</v>
      </c>
      <c r="H693">
        <v>1</v>
      </c>
      <c r="N693">
        <v>1</v>
      </c>
      <c r="O693">
        <v>1</v>
      </c>
      <c r="P693">
        <v>1</v>
      </c>
    </row>
    <row r="694" spans="1:16" x14ac:dyDescent="0.25">
      <c r="A694" t="s">
        <v>15</v>
      </c>
      <c r="B694" t="s">
        <v>167</v>
      </c>
      <c r="C694" t="s">
        <v>64</v>
      </c>
      <c r="D694">
        <v>83</v>
      </c>
      <c r="F694">
        <v>1</v>
      </c>
      <c r="K694">
        <v>1</v>
      </c>
      <c r="P694">
        <v>1</v>
      </c>
    </row>
    <row r="695" spans="1:16" x14ac:dyDescent="0.25">
      <c r="A695" t="s">
        <v>15</v>
      </c>
      <c r="B695" t="s">
        <v>167</v>
      </c>
      <c r="C695" t="s">
        <v>218</v>
      </c>
      <c r="D695">
        <v>197</v>
      </c>
      <c r="F695">
        <v>1</v>
      </c>
      <c r="H695">
        <v>1</v>
      </c>
      <c r="I695">
        <v>1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  <c r="P695">
        <v>1</v>
      </c>
    </row>
    <row r="696" spans="1:16" x14ac:dyDescent="0.25">
      <c r="A696" t="s">
        <v>15</v>
      </c>
      <c r="B696" t="s">
        <v>167</v>
      </c>
      <c r="C696" t="s">
        <v>219</v>
      </c>
      <c r="D696">
        <v>55</v>
      </c>
      <c r="F696">
        <v>1</v>
      </c>
      <c r="H696">
        <v>1</v>
      </c>
      <c r="P696">
        <v>1</v>
      </c>
    </row>
    <row r="697" spans="1:16" x14ac:dyDescent="0.25">
      <c r="A697" t="s">
        <v>15</v>
      </c>
      <c r="B697" t="s">
        <v>167</v>
      </c>
      <c r="C697" t="s">
        <v>220</v>
      </c>
      <c r="D697">
        <v>34</v>
      </c>
      <c r="F697">
        <v>1</v>
      </c>
      <c r="H697">
        <v>1</v>
      </c>
      <c r="N697">
        <v>1</v>
      </c>
      <c r="O697">
        <v>1</v>
      </c>
      <c r="P697">
        <v>1</v>
      </c>
    </row>
    <row r="698" spans="1:16" x14ac:dyDescent="0.25">
      <c r="A698" t="s">
        <v>15</v>
      </c>
      <c r="B698" t="s">
        <v>167</v>
      </c>
      <c r="C698" t="s">
        <v>221</v>
      </c>
      <c r="D698">
        <v>140</v>
      </c>
      <c r="F698">
        <v>1</v>
      </c>
      <c r="L698">
        <v>1</v>
      </c>
      <c r="M698">
        <v>1</v>
      </c>
      <c r="N698">
        <v>1</v>
      </c>
      <c r="O698">
        <v>1</v>
      </c>
      <c r="P698">
        <v>1</v>
      </c>
    </row>
    <row r="699" spans="1:16" x14ac:dyDescent="0.25">
      <c r="A699" t="s">
        <v>15</v>
      </c>
      <c r="B699" t="s">
        <v>167</v>
      </c>
      <c r="C699" t="s">
        <v>65</v>
      </c>
      <c r="D699">
        <v>36</v>
      </c>
      <c r="E699">
        <v>1</v>
      </c>
      <c r="H699">
        <v>1</v>
      </c>
      <c r="K699">
        <v>1</v>
      </c>
      <c r="L699">
        <v>1</v>
      </c>
      <c r="N699">
        <v>1</v>
      </c>
      <c r="O699">
        <v>1</v>
      </c>
      <c r="P699">
        <v>1</v>
      </c>
    </row>
    <row r="700" spans="1:16" x14ac:dyDescent="0.25">
      <c r="A700" t="s">
        <v>15</v>
      </c>
      <c r="B700" t="s">
        <v>167</v>
      </c>
      <c r="C700" t="s">
        <v>66</v>
      </c>
      <c r="D700">
        <v>42</v>
      </c>
      <c r="G700">
        <v>1</v>
      </c>
      <c r="H700">
        <v>1</v>
      </c>
      <c r="O700">
        <v>1</v>
      </c>
      <c r="P700">
        <v>1</v>
      </c>
    </row>
    <row r="701" spans="1:16" x14ac:dyDescent="0.25">
      <c r="A701" t="s">
        <v>15</v>
      </c>
      <c r="B701" t="s">
        <v>167</v>
      </c>
      <c r="C701" t="s">
        <v>67</v>
      </c>
      <c r="D701">
        <v>17</v>
      </c>
      <c r="E701">
        <v>1</v>
      </c>
      <c r="H701">
        <v>1</v>
      </c>
      <c r="O701">
        <v>1</v>
      </c>
      <c r="P701">
        <v>1</v>
      </c>
    </row>
    <row r="702" spans="1:16" x14ac:dyDescent="0.25">
      <c r="A702" t="s">
        <v>15</v>
      </c>
      <c r="B702" t="s">
        <v>167</v>
      </c>
      <c r="C702" t="s">
        <v>68</v>
      </c>
      <c r="D702">
        <v>20</v>
      </c>
      <c r="E702">
        <v>1</v>
      </c>
      <c r="P702">
        <v>1</v>
      </c>
    </row>
    <row r="703" spans="1:16" x14ac:dyDescent="0.25">
      <c r="A703" t="s">
        <v>15</v>
      </c>
      <c r="B703" t="s">
        <v>167</v>
      </c>
      <c r="C703" t="s">
        <v>69</v>
      </c>
      <c r="D703">
        <v>30</v>
      </c>
      <c r="E703">
        <v>1</v>
      </c>
      <c r="P703">
        <v>1</v>
      </c>
    </row>
    <row r="704" spans="1:16" x14ac:dyDescent="0.25">
      <c r="A704" t="s">
        <v>15</v>
      </c>
      <c r="B704" t="s">
        <v>167</v>
      </c>
      <c r="C704" t="s">
        <v>70</v>
      </c>
      <c r="D704">
        <v>63</v>
      </c>
      <c r="G704">
        <v>1</v>
      </c>
      <c r="H704">
        <v>1</v>
      </c>
      <c r="I704">
        <v>1</v>
      </c>
      <c r="J704">
        <v>1</v>
      </c>
      <c r="L704">
        <v>1</v>
      </c>
      <c r="O704">
        <v>1</v>
      </c>
      <c r="P704">
        <v>1</v>
      </c>
    </row>
    <row r="705" spans="1:16" x14ac:dyDescent="0.25">
      <c r="A705" t="s">
        <v>15</v>
      </c>
      <c r="B705" t="s">
        <v>167</v>
      </c>
      <c r="C705" t="s">
        <v>71</v>
      </c>
      <c r="D705">
        <v>17</v>
      </c>
      <c r="E705">
        <v>1</v>
      </c>
      <c r="H705">
        <v>1</v>
      </c>
      <c r="N705">
        <v>1</v>
      </c>
      <c r="O705">
        <v>1</v>
      </c>
      <c r="P705">
        <v>1</v>
      </c>
    </row>
    <row r="706" spans="1:16" x14ac:dyDescent="0.25">
      <c r="A706" t="s">
        <v>15</v>
      </c>
      <c r="B706" t="s">
        <v>167</v>
      </c>
      <c r="C706" t="s">
        <v>165</v>
      </c>
      <c r="D706">
        <v>10</v>
      </c>
      <c r="E706">
        <v>1</v>
      </c>
      <c r="H706">
        <v>1</v>
      </c>
      <c r="I706">
        <v>1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  <c r="P706">
        <v>1</v>
      </c>
    </row>
    <row r="707" spans="1:16" x14ac:dyDescent="0.25">
      <c r="A707" t="s">
        <v>15</v>
      </c>
      <c r="B707" t="s">
        <v>167</v>
      </c>
      <c r="C707" t="s">
        <v>222</v>
      </c>
      <c r="D707">
        <v>40</v>
      </c>
      <c r="E707">
        <v>1</v>
      </c>
      <c r="H707">
        <v>1</v>
      </c>
      <c r="I707">
        <v>1</v>
      </c>
      <c r="J707">
        <v>1</v>
      </c>
      <c r="K707">
        <v>1</v>
      </c>
      <c r="M707">
        <v>1</v>
      </c>
      <c r="N707">
        <v>1</v>
      </c>
      <c r="O707">
        <v>1</v>
      </c>
      <c r="P707">
        <v>1</v>
      </c>
    </row>
    <row r="708" spans="1:16" x14ac:dyDescent="0.25">
      <c r="A708" t="s">
        <v>15</v>
      </c>
      <c r="B708" t="s">
        <v>167</v>
      </c>
      <c r="C708" t="s">
        <v>72</v>
      </c>
      <c r="D708">
        <v>10</v>
      </c>
      <c r="E708">
        <v>1</v>
      </c>
      <c r="H708">
        <v>1</v>
      </c>
      <c r="L708">
        <v>1</v>
      </c>
      <c r="O708">
        <v>1</v>
      </c>
      <c r="P708">
        <v>1</v>
      </c>
    </row>
    <row r="709" spans="1:16" x14ac:dyDescent="0.25">
      <c r="A709" t="s">
        <v>15</v>
      </c>
      <c r="B709" t="s">
        <v>167</v>
      </c>
      <c r="C709" t="s">
        <v>73</v>
      </c>
      <c r="D709">
        <v>10</v>
      </c>
      <c r="E709">
        <v>1</v>
      </c>
      <c r="H709">
        <v>1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  <c r="P709">
        <v>1</v>
      </c>
    </row>
    <row r="710" spans="1:16" x14ac:dyDescent="0.25">
      <c r="A710" t="s">
        <v>15</v>
      </c>
      <c r="B710" t="s">
        <v>167</v>
      </c>
      <c r="C710" t="s">
        <v>74</v>
      </c>
      <c r="D710">
        <v>102</v>
      </c>
      <c r="G710">
        <v>1</v>
      </c>
      <c r="H710">
        <v>1</v>
      </c>
      <c r="I710">
        <v>1</v>
      </c>
      <c r="L710">
        <v>1</v>
      </c>
      <c r="P710">
        <v>1</v>
      </c>
    </row>
    <row r="711" spans="1:16" x14ac:dyDescent="0.25">
      <c r="A711" t="s">
        <v>15</v>
      </c>
      <c r="B711" t="s">
        <v>167</v>
      </c>
      <c r="C711" t="s">
        <v>75</v>
      </c>
      <c r="D711">
        <v>20</v>
      </c>
      <c r="E711">
        <v>1</v>
      </c>
      <c r="P711">
        <v>1</v>
      </c>
    </row>
    <row r="712" spans="1:16" x14ac:dyDescent="0.25">
      <c r="A712" t="s">
        <v>15</v>
      </c>
      <c r="B712" t="s">
        <v>167</v>
      </c>
      <c r="C712" t="s">
        <v>76</v>
      </c>
      <c r="D712">
        <v>30</v>
      </c>
      <c r="E712">
        <v>1</v>
      </c>
      <c r="M712">
        <v>1</v>
      </c>
      <c r="N712">
        <v>1</v>
      </c>
      <c r="O712">
        <v>1</v>
      </c>
      <c r="P712">
        <v>1</v>
      </c>
    </row>
    <row r="713" spans="1:16" x14ac:dyDescent="0.25">
      <c r="A713" t="s">
        <v>15</v>
      </c>
      <c r="B713" t="s">
        <v>167</v>
      </c>
      <c r="C713" t="s">
        <v>223</v>
      </c>
      <c r="D713">
        <v>90</v>
      </c>
      <c r="E713">
        <v>1</v>
      </c>
      <c r="P713">
        <v>1</v>
      </c>
    </row>
    <row r="714" spans="1:16" x14ac:dyDescent="0.25">
      <c r="A714" t="s">
        <v>15</v>
      </c>
      <c r="B714" t="s">
        <v>167</v>
      </c>
      <c r="C714" t="s">
        <v>224</v>
      </c>
      <c r="D714">
        <v>282</v>
      </c>
      <c r="E714">
        <v>1</v>
      </c>
      <c r="P714">
        <v>1</v>
      </c>
    </row>
    <row r="715" spans="1:16" x14ac:dyDescent="0.25">
      <c r="A715" t="s">
        <v>15</v>
      </c>
      <c r="B715" t="s">
        <v>167</v>
      </c>
      <c r="C715" t="s">
        <v>77</v>
      </c>
      <c r="D715">
        <v>102</v>
      </c>
      <c r="G715">
        <v>1</v>
      </c>
      <c r="I715">
        <v>1</v>
      </c>
      <c r="P715">
        <v>1</v>
      </c>
    </row>
    <row r="716" spans="1:16" x14ac:dyDescent="0.25">
      <c r="A716" t="s">
        <v>15</v>
      </c>
      <c r="B716" t="s">
        <v>167</v>
      </c>
      <c r="C716" t="s">
        <v>78</v>
      </c>
      <c r="D716">
        <v>20</v>
      </c>
      <c r="E716">
        <v>1</v>
      </c>
      <c r="P716">
        <v>1</v>
      </c>
    </row>
    <row r="717" spans="1:16" x14ac:dyDescent="0.25">
      <c r="A717" t="s">
        <v>15</v>
      </c>
      <c r="B717" t="s">
        <v>167</v>
      </c>
      <c r="C717" t="s">
        <v>79</v>
      </c>
      <c r="D717">
        <v>30</v>
      </c>
      <c r="E717">
        <v>1</v>
      </c>
      <c r="O717">
        <v>1</v>
      </c>
      <c r="P717">
        <v>1</v>
      </c>
    </row>
    <row r="718" spans="1:16" x14ac:dyDescent="0.25">
      <c r="A718" t="s">
        <v>15</v>
      </c>
      <c r="B718" t="s">
        <v>167</v>
      </c>
      <c r="C718" t="s">
        <v>225</v>
      </c>
      <c r="D718">
        <v>114</v>
      </c>
      <c r="E718">
        <v>1</v>
      </c>
      <c r="I718">
        <v>1</v>
      </c>
      <c r="K718">
        <v>1</v>
      </c>
      <c r="N718">
        <v>1</v>
      </c>
      <c r="O718">
        <v>1</v>
      </c>
      <c r="P718">
        <v>1</v>
      </c>
    </row>
    <row r="719" spans="1:16" x14ac:dyDescent="0.25">
      <c r="A719" t="s">
        <v>15</v>
      </c>
      <c r="B719" t="s">
        <v>167</v>
      </c>
      <c r="C719" t="s">
        <v>226</v>
      </c>
      <c r="D719">
        <v>162</v>
      </c>
      <c r="E719">
        <v>1</v>
      </c>
      <c r="L719">
        <v>1</v>
      </c>
      <c r="N719">
        <v>1</v>
      </c>
      <c r="O719">
        <v>1</v>
      </c>
      <c r="P719">
        <v>1</v>
      </c>
    </row>
    <row r="720" spans="1:16" x14ac:dyDescent="0.25">
      <c r="A720" t="s">
        <v>15</v>
      </c>
      <c r="B720" t="s">
        <v>167</v>
      </c>
      <c r="C720" t="s">
        <v>80</v>
      </c>
      <c r="D720">
        <v>30</v>
      </c>
      <c r="E720">
        <v>1</v>
      </c>
      <c r="H720">
        <v>1</v>
      </c>
      <c r="O720">
        <v>1</v>
      </c>
      <c r="P720">
        <v>1</v>
      </c>
    </row>
    <row r="721" spans="1:16" x14ac:dyDescent="0.25">
      <c r="A721" t="s">
        <v>15</v>
      </c>
      <c r="B721" t="s">
        <v>167</v>
      </c>
      <c r="C721" t="s">
        <v>81</v>
      </c>
      <c r="D721">
        <v>85</v>
      </c>
      <c r="F721">
        <v>1</v>
      </c>
      <c r="H721">
        <v>1</v>
      </c>
      <c r="I721">
        <v>1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</row>
    <row r="722" spans="1:16" x14ac:dyDescent="0.25">
      <c r="A722" t="s">
        <v>15</v>
      </c>
      <c r="B722" t="s">
        <v>167</v>
      </c>
      <c r="C722" t="s">
        <v>82</v>
      </c>
      <c r="D722">
        <v>300</v>
      </c>
      <c r="F722">
        <v>1</v>
      </c>
      <c r="M722">
        <v>1</v>
      </c>
    </row>
    <row r="723" spans="1:16" x14ac:dyDescent="0.25">
      <c r="A723" t="s">
        <v>15</v>
      </c>
      <c r="B723" t="s">
        <v>167</v>
      </c>
      <c r="C723" t="s">
        <v>83</v>
      </c>
      <c r="D723">
        <v>82</v>
      </c>
      <c r="F723">
        <v>1</v>
      </c>
      <c r="K723">
        <v>1</v>
      </c>
    </row>
    <row r="724" spans="1:16" x14ac:dyDescent="0.25">
      <c r="A724" t="s">
        <v>15</v>
      </c>
      <c r="B724" t="s">
        <v>167</v>
      </c>
      <c r="C724" t="s">
        <v>84</v>
      </c>
      <c r="D724">
        <v>40</v>
      </c>
      <c r="E724">
        <v>1</v>
      </c>
      <c r="H724">
        <v>1</v>
      </c>
      <c r="O724">
        <v>1</v>
      </c>
      <c r="P724">
        <v>1</v>
      </c>
    </row>
    <row r="725" spans="1:16" x14ac:dyDescent="0.25">
      <c r="A725" t="s">
        <v>15</v>
      </c>
      <c r="B725" t="s">
        <v>167</v>
      </c>
      <c r="C725" t="s">
        <v>85</v>
      </c>
      <c r="D725">
        <v>30</v>
      </c>
      <c r="E725">
        <v>1</v>
      </c>
      <c r="H725">
        <v>1</v>
      </c>
      <c r="M725">
        <v>1</v>
      </c>
      <c r="N725">
        <v>1</v>
      </c>
      <c r="O725">
        <v>1</v>
      </c>
      <c r="P725">
        <v>1</v>
      </c>
    </row>
    <row r="726" spans="1:16" x14ac:dyDescent="0.25">
      <c r="A726" t="s">
        <v>15</v>
      </c>
      <c r="B726" t="s">
        <v>167</v>
      </c>
      <c r="C726" t="s">
        <v>86</v>
      </c>
      <c r="D726">
        <v>30</v>
      </c>
      <c r="E726">
        <v>1</v>
      </c>
      <c r="O726">
        <v>1</v>
      </c>
      <c r="P726">
        <v>1</v>
      </c>
    </row>
    <row r="727" spans="1:16" x14ac:dyDescent="0.25">
      <c r="A727" t="s">
        <v>15</v>
      </c>
      <c r="B727" t="s">
        <v>167</v>
      </c>
      <c r="C727" t="s">
        <v>87</v>
      </c>
      <c r="D727">
        <v>120</v>
      </c>
      <c r="E727">
        <v>1</v>
      </c>
      <c r="H727">
        <v>1</v>
      </c>
      <c r="I727">
        <v>1</v>
      </c>
      <c r="L727">
        <v>1</v>
      </c>
      <c r="O727">
        <v>1</v>
      </c>
      <c r="P727">
        <v>1</v>
      </c>
    </row>
    <row r="728" spans="1:16" x14ac:dyDescent="0.25">
      <c r="A728" t="s">
        <v>15</v>
      </c>
      <c r="B728" t="s">
        <v>167</v>
      </c>
      <c r="C728" t="s">
        <v>88</v>
      </c>
      <c r="D728">
        <v>150</v>
      </c>
      <c r="F728">
        <v>1</v>
      </c>
      <c r="O728">
        <v>1</v>
      </c>
      <c r="P728">
        <v>1</v>
      </c>
    </row>
    <row r="729" spans="1:16" x14ac:dyDescent="0.25">
      <c r="A729" t="s">
        <v>15</v>
      </c>
      <c r="B729" t="s">
        <v>167</v>
      </c>
      <c r="C729" t="s">
        <v>89</v>
      </c>
      <c r="D729">
        <v>218</v>
      </c>
      <c r="F729">
        <v>1</v>
      </c>
      <c r="O729">
        <v>1</v>
      </c>
      <c r="P729">
        <v>1</v>
      </c>
    </row>
    <row r="730" spans="1:16" x14ac:dyDescent="0.25">
      <c r="A730" t="s">
        <v>15</v>
      </c>
      <c r="B730" t="s">
        <v>167</v>
      </c>
      <c r="C730" t="s">
        <v>90</v>
      </c>
      <c r="D730">
        <v>154</v>
      </c>
      <c r="F730">
        <v>1</v>
      </c>
      <c r="H730">
        <v>1</v>
      </c>
      <c r="I730">
        <v>1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  <c r="P730">
        <v>1</v>
      </c>
    </row>
    <row r="731" spans="1:16" x14ac:dyDescent="0.25">
      <c r="A731" t="s">
        <v>15</v>
      </c>
      <c r="B731" t="s">
        <v>167</v>
      </c>
      <c r="C731" t="s">
        <v>91</v>
      </c>
      <c r="D731">
        <v>100</v>
      </c>
      <c r="E731">
        <v>1</v>
      </c>
      <c r="H731">
        <v>1</v>
      </c>
      <c r="K731">
        <v>1</v>
      </c>
      <c r="P731">
        <v>1</v>
      </c>
    </row>
    <row r="732" spans="1:16" x14ac:dyDescent="0.25">
      <c r="A732" t="s">
        <v>15</v>
      </c>
      <c r="B732" t="s">
        <v>167</v>
      </c>
      <c r="C732" t="s">
        <v>92</v>
      </c>
      <c r="D732">
        <v>20</v>
      </c>
      <c r="E732">
        <v>1</v>
      </c>
      <c r="O732">
        <v>1</v>
      </c>
      <c r="P732">
        <v>1</v>
      </c>
    </row>
    <row r="733" spans="1:16" x14ac:dyDescent="0.25">
      <c r="A733" t="s">
        <v>15</v>
      </c>
      <c r="B733" t="s">
        <v>167</v>
      </c>
      <c r="C733" t="s">
        <v>93</v>
      </c>
      <c r="D733">
        <v>132</v>
      </c>
      <c r="F733">
        <v>1</v>
      </c>
      <c r="H733">
        <v>1</v>
      </c>
      <c r="J733">
        <v>1</v>
      </c>
      <c r="O733">
        <v>1</v>
      </c>
      <c r="P733">
        <v>1</v>
      </c>
    </row>
    <row r="734" spans="1:16" x14ac:dyDescent="0.25">
      <c r="A734" t="s">
        <v>15</v>
      </c>
      <c r="B734" t="s">
        <v>167</v>
      </c>
      <c r="C734" t="s">
        <v>94</v>
      </c>
      <c r="D734">
        <v>80</v>
      </c>
      <c r="F734">
        <v>1</v>
      </c>
      <c r="K734">
        <v>1</v>
      </c>
      <c r="M734">
        <v>1</v>
      </c>
      <c r="N734">
        <v>1</v>
      </c>
      <c r="O734">
        <v>1</v>
      </c>
      <c r="P734">
        <v>1</v>
      </c>
    </row>
    <row r="735" spans="1:16" x14ac:dyDescent="0.25">
      <c r="A735" t="s">
        <v>15</v>
      </c>
      <c r="B735" t="s">
        <v>167</v>
      </c>
      <c r="C735" t="s">
        <v>95</v>
      </c>
      <c r="D735">
        <v>50</v>
      </c>
      <c r="F735">
        <v>1</v>
      </c>
      <c r="H735">
        <v>1</v>
      </c>
      <c r="P735">
        <v>1</v>
      </c>
    </row>
    <row r="736" spans="1:16" x14ac:dyDescent="0.25">
      <c r="A736" t="s">
        <v>15</v>
      </c>
      <c r="B736" t="s">
        <v>167</v>
      </c>
      <c r="C736" t="s">
        <v>96</v>
      </c>
      <c r="D736">
        <v>65</v>
      </c>
      <c r="F736">
        <v>1</v>
      </c>
      <c r="J736">
        <v>1</v>
      </c>
      <c r="K736">
        <v>1</v>
      </c>
      <c r="P736">
        <v>1</v>
      </c>
    </row>
    <row r="737" spans="1:16" x14ac:dyDescent="0.25">
      <c r="A737" t="s">
        <v>15</v>
      </c>
      <c r="B737" t="s">
        <v>167</v>
      </c>
      <c r="C737" t="s">
        <v>97</v>
      </c>
      <c r="D737">
        <v>15</v>
      </c>
      <c r="E737">
        <v>1</v>
      </c>
      <c r="J737">
        <v>1</v>
      </c>
      <c r="K737">
        <v>1</v>
      </c>
    </row>
    <row r="738" spans="1:16" x14ac:dyDescent="0.25">
      <c r="A738" t="s">
        <v>15</v>
      </c>
      <c r="B738" t="s">
        <v>167</v>
      </c>
      <c r="C738" t="s">
        <v>98</v>
      </c>
      <c r="D738">
        <v>154</v>
      </c>
      <c r="F738">
        <v>1</v>
      </c>
      <c r="I738">
        <v>1</v>
      </c>
      <c r="J738">
        <v>1</v>
      </c>
      <c r="L738">
        <v>1</v>
      </c>
      <c r="O738">
        <v>1</v>
      </c>
      <c r="P738">
        <v>1</v>
      </c>
    </row>
    <row r="739" spans="1:16" x14ac:dyDescent="0.25">
      <c r="A739" t="s">
        <v>15</v>
      </c>
      <c r="B739" t="s">
        <v>167</v>
      </c>
      <c r="C739" t="s">
        <v>99</v>
      </c>
      <c r="D739">
        <v>20</v>
      </c>
      <c r="E739">
        <v>1</v>
      </c>
      <c r="O739">
        <v>1</v>
      </c>
      <c r="P739">
        <v>1</v>
      </c>
    </row>
    <row r="740" spans="1:16" x14ac:dyDescent="0.25">
      <c r="A740" t="s">
        <v>15</v>
      </c>
      <c r="B740" t="s">
        <v>167</v>
      </c>
      <c r="C740" t="s">
        <v>227</v>
      </c>
      <c r="D740">
        <v>15</v>
      </c>
      <c r="E740">
        <v>1</v>
      </c>
      <c r="H740">
        <v>1</v>
      </c>
      <c r="K740">
        <v>1</v>
      </c>
      <c r="P740">
        <v>1</v>
      </c>
    </row>
    <row r="741" spans="1:16" x14ac:dyDescent="0.25">
      <c r="A741" t="s">
        <v>15</v>
      </c>
      <c r="B741" t="s">
        <v>167</v>
      </c>
      <c r="C741" t="s">
        <v>100</v>
      </c>
      <c r="D741">
        <v>28</v>
      </c>
      <c r="E741">
        <v>1</v>
      </c>
      <c r="O741">
        <v>1</v>
      </c>
      <c r="P741">
        <v>1</v>
      </c>
    </row>
    <row r="742" spans="1:16" x14ac:dyDescent="0.25">
      <c r="A742" t="s">
        <v>15</v>
      </c>
      <c r="B742" t="s">
        <v>167</v>
      </c>
      <c r="C742" t="s">
        <v>101</v>
      </c>
      <c r="D742">
        <v>12</v>
      </c>
      <c r="E742">
        <v>1</v>
      </c>
      <c r="J742">
        <v>1</v>
      </c>
      <c r="K742">
        <v>1</v>
      </c>
      <c r="M742">
        <v>1</v>
      </c>
      <c r="N742">
        <v>1</v>
      </c>
      <c r="O742">
        <v>1</v>
      </c>
    </row>
    <row r="743" spans="1:16" x14ac:dyDescent="0.25">
      <c r="A743" t="s">
        <v>15</v>
      </c>
      <c r="B743" t="s">
        <v>167</v>
      </c>
      <c r="C743" t="s">
        <v>102</v>
      </c>
      <c r="D743">
        <v>203</v>
      </c>
      <c r="F743">
        <v>1</v>
      </c>
      <c r="O743">
        <v>1</v>
      </c>
      <c r="P743">
        <v>1</v>
      </c>
    </row>
    <row r="744" spans="1:16" x14ac:dyDescent="0.25">
      <c r="A744" t="s">
        <v>15</v>
      </c>
      <c r="B744" t="s">
        <v>167</v>
      </c>
      <c r="C744" t="s">
        <v>103</v>
      </c>
      <c r="D744">
        <v>8</v>
      </c>
      <c r="E744">
        <v>1</v>
      </c>
      <c r="H744">
        <v>1</v>
      </c>
      <c r="I744">
        <v>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  <c r="P744">
        <v>1</v>
      </c>
    </row>
    <row r="745" spans="1:16" x14ac:dyDescent="0.25">
      <c r="A745" t="s">
        <v>15</v>
      </c>
      <c r="B745" t="s">
        <v>167</v>
      </c>
      <c r="C745" t="s">
        <v>104</v>
      </c>
      <c r="D745">
        <v>10</v>
      </c>
      <c r="E745">
        <v>1</v>
      </c>
      <c r="J745">
        <v>1</v>
      </c>
      <c r="O745">
        <v>1</v>
      </c>
    </row>
    <row r="746" spans="1:16" x14ac:dyDescent="0.25">
      <c r="A746" t="s">
        <v>15</v>
      </c>
      <c r="B746" t="s">
        <v>167</v>
      </c>
      <c r="C746" t="s">
        <v>105</v>
      </c>
      <c r="D746">
        <v>10</v>
      </c>
      <c r="E746">
        <v>1</v>
      </c>
      <c r="J746">
        <v>1</v>
      </c>
      <c r="L746">
        <v>1</v>
      </c>
      <c r="M746">
        <v>1</v>
      </c>
      <c r="O746">
        <v>1</v>
      </c>
    </row>
    <row r="747" spans="1:16" x14ac:dyDescent="0.25">
      <c r="A747" t="s">
        <v>15</v>
      </c>
      <c r="B747" t="s">
        <v>167</v>
      </c>
      <c r="C747" t="s">
        <v>106</v>
      </c>
      <c r="D747">
        <v>10</v>
      </c>
      <c r="E747">
        <v>1</v>
      </c>
      <c r="J747">
        <v>1</v>
      </c>
      <c r="K747">
        <v>1</v>
      </c>
      <c r="L747">
        <v>1</v>
      </c>
      <c r="N747">
        <v>1</v>
      </c>
      <c r="O747">
        <v>1</v>
      </c>
    </row>
    <row r="748" spans="1:16" x14ac:dyDescent="0.25">
      <c r="A748" t="s">
        <v>15</v>
      </c>
      <c r="B748" t="s">
        <v>167</v>
      </c>
      <c r="C748" t="s">
        <v>107</v>
      </c>
      <c r="D748">
        <v>10</v>
      </c>
      <c r="E748">
        <v>1</v>
      </c>
      <c r="J748">
        <v>1</v>
      </c>
      <c r="N748">
        <v>1</v>
      </c>
      <c r="O748">
        <v>1</v>
      </c>
    </row>
    <row r="749" spans="1:16" x14ac:dyDescent="0.25">
      <c r="A749" t="s">
        <v>15</v>
      </c>
      <c r="B749" t="s">
        <v>167</v>
      </c>
      <c r="C749" t="s">
        <v>108</v>
      </c>
      <c r="D749">
        <v>10</v>
      </c>
      <c r="E749">
        <v>1</v>
      </c>
      <c r="J749">
        <v>1</v>
      </c>
      <c r="K749">
        <v>1</v>
      </c>
      <c r="L749">
        <v>1</v>
      </c>
      <c r="M749">
        <v>1</v>
      </c>
      <c r="N749">
        <v>1</v>
      </c>
      <c r="O749">
        <v>1</v>
      </c>
    </row>
    <row r="750" spans="1:16" x14ac:dyDescent="0.25">
      <c r="A750" t="s">
        <v>15</v>
      </c>
      <c r="B750" t="s">
        <v>167</v>
      </c>
      <c r="C750" t="s">
        <v>109</v>
      </c>
      <c r="D750">
        <v>10</v>
      </c>
      <c r="E750">
        <v>1</v>
      </c>
      <c r="J750">
        <v>1</v>
      </c>
      <c r="K750">
        <v>1</v>
      </c>
      <c r="L750">
        <v>1</v>
      </c>
      <c r="M750">
        <v>1</v>
      </c>
      <c r="N750">
        <v>1</v>
      </c>
      <c r="O750">
        <v>1</v>
      </c>
    </row>
    <row r="751" spans="1:16" x14ac:dyDescent="0.25">
      <c r="A751" t="s">
        <v>15</v>
      </c>
      <c r="B751" t="s">
        <v>167</v>
      </c>
      <c r="C751" t="s">
        <v>110</v>
      </c>
      <c r="D751">
        <v>18</v>
      </c>
      <c r="E751">
        <v>1</v>
      </c>
      <c r="H751">
        <v>1</v>
      </c>
      <c r="O751">
        <v>1</v>
      </c>
      <c r="P751">
        <v>1</v>
      </c>
    </row>
    <row r="752" spans="1:16" x14ac:dyDescent="0.25">
      <c r="A752" t="s">
        <v>15</v>
      </c>
      <c r="B752" t="s">
        <v>167</v>
      </c>
      <c r="C752" t="s">
        <v>111</v>
      </c>
      <c r="D752">
        <v>8</v>
      </c>
      <c r="E752">
        <v>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</row>
    <row r="753" spans="1:16" x14ac:dyDescent="0.25">
      <c r="A753" t="s">
        <v>15</v>
      </c>
      <c r="B753" t="s">
        <v>167</v>
      </c>
      <c r="C753" t="s">
        <v>112</v>
      </c>
      <c r="D753">
        <v>8</v>
      </c>
      <c r="E753">
        <v>1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</row>
    <row r="754" spans="1:16" x14ac:dyDescent="0.25">
      <c r="A754" t="s">
        <v>15</v>
      </c>
      <c r="B754" t="s">
        <v>167</v>
      </c>
      <c r="C754" t="s">
        <v>113</v>
      </c>
      <c r="D754">
        <v>8</v>
      </c>
      <c r="E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</row>
    <row r="755" spans="1:16" x14ac:dyDescent="0.25">
      <c r="A755" t="s">
        <v>15</v>
      </c>
      <c r="B755" t="s">
        <v>167</v>
      </c>
      <c r="C755" t="s">
        <v>114</v>
      </c>
      <c r="D755">
        <v>8</v>
      </c>
      <c r="E755">
        <v>1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</row>
    <row r="756" spans="1:16" x14ac:dyDescent="0.25">
      <c r="A756" t="s">
        <v>15</v>
      </c>
      <c r="B756" t="s">
        <v>167</v>
      </c>
      <c r="C756" t="s">
        <v>115</v>
      </c>
      <c r="D756">
        <v>10</v>
      </c>
      <c r="E756">
        <v>1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1</v>
      </c>
    </row>
    <row r="757" spans="1:16" x14ac:dyDescent="0.25">
      <c r="A757" t="s">
        <v>15</v>
      </c>
      <c r="B757" t="s">
        <v>167</v>
      </c>
      <c r="C757" t="s">
        <v>116</v>
      </c>
      <c r="D757">
        <v>12</v>
      </c>
      <c r="E757">
        <v>1</v>
      </c>
      <c r="J757">
        <v>1</v>
      </c>
      <c r="K757">
        <v>1</v>
      </c>
      <c r="M757">
        <v>1</v>
      </c>
      <c r="N757">
        <v>1</v>
      </c>
      <c r="O757">
        <v>1</v>
      </c>
    </row>
    <row r="758" spans="1:16" x14ac:dyDescent="0.25">
      <c r="A758" t="s">
        <v>15</v>
      </c>
      <c r="B758" t="s">
        <v>167</v>
      </c>
      <c r="C758" t="s">
        <v>117</v>
      </c>
      <c r="D758">
        <v>12</v>
      </c>
      <c r="E758">
        <v>1</v>
      </c>
      <c r="J758">
        <v>1</v>
      </c>
      <c r="K758">
        <v>1</v>
      </c>
      <c r="O758">
        <v>1</v>
      </c>
    </row>
    <row r="759" spans="1:16" x14ac:dyDescent="0.25">
      <c r="A759" t="s">
        <v>15</v>
      </c>
      <c r="B759" t="s">
        <v>167</v>
      </c>
      <c r="C759" t="s">
        <v>118</v>
      </c>
      <c r="D759">
        <v>10</v>
      </c>
      <c r="E759">
        <v>1</v>
      </c>
      <c r="J759">
        <v>1</v>
      </c>
      <c r="K759">
        <v>1</v>
      </c>
      <c r="L759">
        <v>1</v>
      </c>
      <c r="M759">
        <v>1</v>
      </c>
      <c r="N759">
        <v>1</v>
      </c>
      <c r="O759">
        <v>1</v>
      </c>
    </row>
    <row r="760" spans="1:16" x14ac:dyDescent="0.25">
      <c r="A760" t="s">
        <v>15</v>
      </c>
      <c r="B760" t="s">
        <v>167</v>
      </c>
      <c r="C760" t="s">
        <v>119</v>
      </c>
      <c r="D760">
        <v>30</v>
      </c>
      <c r="E760">
        <v>1</v>
      </c>
      <c r="L760">
        <v>1</v>
      </c>
      <c r="O760">
        <v>1</v>
      </c>
      <c r="P760">
        <v>1</v>
      </c>
    </row>
    <row r="761" spans="1:16" x14ac:dyDescent="0.25">
      <c r="A761" t="s">
        <v>15</v>
      </c>
      <c r="B761" t="s">
        <v>167</v>
      </c>
      <c r="C761" t="s">
        <v>119</v>
      </c>
      <c r="D761">
        <v>30</v>
      </c>
      <c r="E761">
        <v>1</v>
      </c>
      <c r="H761">
        <v>1</v>
      </c>
      <c r="O761">
        <v>1</v>
      </c>
      <c r="P761">
        <v>1</v>
      </c>
    </row>
    <row r="762" spans="1:16" x14ac:dyDescent="0.25">
      <c r="A762" t="s">
        <v>15</v>
      </c>
      <c r="B762" t="s">
        <v>167</v>
      </c>
      <c r="C762" t="s">
        <v>120</v>
      </c>
      <c r="D762">
        <v>300</v>
      </c>
      <c r="F762">
        <v>1</v>
      </c>
    </row>
    <row r="763" spans="1:16" x14ac:dyDescent="0.25">
      <c r="A763" t="s">
        <v>15</v>
      </c>
      <c r="B763" t="s">
        <v>167</v>
      </c>
      <c r="C763" t="s">
        <v>121</v>
      </c>
      <c r="D763">
        <v>34</v>
      </c>
      <c r="F763">
        <v>1</v>
      </c>
      <c r="H763">
        <v>1</v>
      </c>
      <c r="L763">
        <v>1</v>
      </c>
      <c r="N763">
        <v>1</v>
      </c>
      <c r="O763">
        <v>1</v>
      </c>
      <c r="P763">
        <v>1</v>
      </c>
    </row>
    <row r="764" spans="1:16" x14ac:dyDescent="0.25">
      <c r="A764" t="s">
        <v>15</v>
      </c>
      <c r="B764" t="s">
        <v>167</v>
      </c>
      <c r="C764" t="s">
        <v>122</v>
      </c>
      <c r="D764">
        <v>21</v>
      </c>
      <c r="E764">
        <v>1</v>
      </c>
      <c r="H764">
        <v>1</v>
      </c>
      <c r="I764">
        <v>1</v>
      </c>
      <c r="L764">
        <v>1</v>
      </c>
      <c r="P764">
        <v>1</v>
      </c>
    </row>
    <row r="765" spans="1:16" x14ac:dyDescent="0.25">
      <c r="A765" t="s">
        <v>15</v>
      </c>
      <c r="B765" t="s">
        <v>167</v>
      </c>
      <c r="C765" t="s">
        <v>123</v>
      </c>
      <c r="D765">
        <v>18</v>
      </c>
      <c r="E765">
        <v>1</v>
      </c>
      <c r="L765">
        <v>1</v>
      </c>
      <c r="P765">
        <v>1</v>
      </c>
    </row>
    <row r="766" spans="1:16" x14ac:dyDescent="0.25">
      <c r="A766" t="s">
        <v>15</v>
      </c>
      <c r="B766" t="s">
        <v>167</v>
      </c>
      <c r="C766" t="s">
        <v>124</v>
      </c>
      <c r="D766">
        <v>24</v>
      </c>
      <c r="E766">
        <v>1</v>
      </c>
    </row>
    <row r="767" spans="1:16" x14ac:dyDescent="0.25">
      <c r="A767" t="s">
        <v>15</v>
      </c>
      <c r="B767" t="s">
        <v>167</v>
      </c>
      <c r="C767" t="s">
        <v>125</v>
      </c>
      <c r="D767">
        <v>30</v>
      </c>
      <c r="G767">
        <v>1</v>
      </c>
      <c r="H767">
        <v>1</v>
      </c>
      <c r="I767">
        <v>1</v>
      </c>
      <c r="J767">
        <v>1</v>
      </c>
      <c r="K767">
        <v>1</v>
      </c>
      <c r="P767">
        <v>1</v>
      </c>
    </row>
    <row r="768" spans="1:16" x14ac:dyDescent="0.25">
      <c r="A768" t="s">
        <v>15</v>
      </c>
      <c r="B768" t="s">
        <v>167</v>
      </c>
      <c r="C768" t="s">
        <v>228</v>
      </c>
      <c r="D768">
        <v>154</v>
      </c>
      <c r="F768">
        <v>1</v>
      </c>
      <c r="O768">
        <v>1</v>
      </c>
      <c r="P768">
        <v>1</v>
      </c>
    </row>
    <row r="769" spans="1:16" x14ac:dyDescent="0.25">
      <c r="A769" t="s">
        <v>15</v>
      </c>
      <c r="B769" t="s">
        <v>167</v>
      </c>
      <c r="C769" t="s">
        <v>126</v>
      </c>
      <c r="D769">
        <v>20</v>
      </c>
      <c r="E769">
        <v>1</v>
      </c>
      <c r="P769">
        <v>1</v>
      </c>
    </row>
    <row r="770" spans="1:16" x14ac:dyDescent="0.25">
      <c r="A770" t="s">
        <v>15</v>
      </c>
      <c r="B770" t="s">
        <v>167</v>
      </c>
      <c r="C770" t="s">
        <v>127</v>
      </c>
      <c r="D770">
        <v>24</v>
      </c>
      <c r="E770">
        <v>1</v>
      </c>
      <c r="K770">
        <v>1</v>
      </c>
    </row>
    <row r="771" spans="1:16" x14ac:dyDescent="0.25">
      <c r="A771" t="s">
        <v>15</v>
      </c>
      <c r="B771" t="s">
        <v>167</v>
      </c>
      <c r="C771" t="s">
        <v>128</v>
      </c>
      <c r="D771">
        <v>32</v>
      </c>
      <c r="E771">
        <v>1</v>
      </c>
      <c r="K771">
        <v>1</v>
      </c>
      <c r="O771">
        <v>1</v>
      </c>
    </row>
    <row r="772" spans="1:16" x14ac:dyDescent="0.25">
      <c r="A772" t="s">
        <v>15</v>
      </c>
      <c r="B772" t="s">
        <v>167</v>
      </c>
      <c r="C772" t="s">
        <v>129</v>
      </c>
      <c r="D772">
        <v>50</v>
      </c>
      <c r="E772">
        <v>1</v>
      </c>
      <c r="H772">
        <v>1</v>
      </c>
      <c r="K772">
        <v>1</v>
      </c>
      <c r="O772">
        <v>1</v>
      </c>
      <c r="P772">
        <v>1</v>
      </c>
    </row>
    <row r="773" spans="1:16" x14ac:dyDescent="0.25">
      <c r="A773" t="s">
        <v>15</v>
      </c>
      <c r="B773" t="s">
        <v>167</v>
      </c>
      <c r="C773" t="s">
        <v>130</v>
      </c>
      <c r="D773">
        <v>30</v>
      </c>
      <c r="E773">
        <v>1</v>
      </c>
      <c r="K773">
        <v>1</v>
      </c>
      <c r="L773">
        <v>1</v>
      </c>
    </row>
    <row r="774" spans="1:16" x14ac:dyDescent="0.25">
      <c r="A774" t="s">
        <v>15</v>
      </c>
      <c r="B774" t="s">
        <v>167</v>
      </c>
      <c r="C774" t="s">
        <v>131</v>
      </c>
      <c r="D774">
        <v>42</v>
      </c>
      <c r="E774">
        <v>1</v>
      </c>
      <c r="P774">
        <v>1</v>
      </c>
    </row>
    <row r="775" spans="1:16" x14ac:dyDescent="0.25">
      <c r="A775" t="s">
        <v>15</v>
      </c>
      <c r="B775" t="s">
        <v>167</v>
      </c>
      <c r="C775" t="s">
        <v>132</v>
      </c>
      <c r="D775">
        <v>20</v>
      </c>
      <c r="E775">
        <v>1</v>
      </c>
    </row>
    <row r="776" spans="1:16" x14ac:dyDescent="0.25">
      <c r="A776" t="s">
        <v>15</v>
      </c>
      <c r="B776" t="s">
        <v>167</v>
      </c>
      <c r="C776" t="s">
        <v>132</v>
      </c>
      <c r="D776">
        <v>20</v>
      </c>
      <c r="E776">
        <v>1</v>
      </c>
      <c r="H776">
        <v>1</v>
      </c>
      <c r="L776">
        <v>1</v>
      </c>
      <c r="O776">
        <v>1</v>
      </c>
      <c r="P776">
        <v>1</v>
      </c>
    </row>
    <row r="777" spans="1:16" x14ac:dyDescent="0.25">
      <c r="A777" t="s">
        <v>15</v>
      </c>
      <c r="B777" t="s">
        <v>167</v>
      </c>
      <c r="C777" t="s">
        <v>133</v>
      </c>
      <c r="D777">
        <v>30</v>
      </c>
      <c r="E777">
        <v>1</v>
      </c>
      <c r="H777">
        <v>1</v>
      </c>
      <c r="N777">
        <v>1</v>
      </c>
      <c r="O777">
        <v>1</v>
      </c>
    </row>
    <row r="778" spans="1:16" x14ac:dyDescent="0.25">
      <c r="A778" t="s">
        <v>15</v>
      </c>
      <c r="B778" t="s">
        <v>167</v>
      </c>
      <c r="C778" t="s">
        <v>134</v>
      </c>
      <c r="D778">
        <v>20</v>
      </c>
      <c r="E778">
        <v>1</v>
      </c>
    </row>
    <row r="779" spans="1:16" x14ac:dyDescent="0.25">
      <c r="A779" t="s">
        <v>15</v>
      </c>
      <c r="B779" t="s">
        <v>167</v>
      </c>
      <c r="C779" t="s">
        <v>135</v>
      </c>
      <c r="D779">
        <v>18</v>
      </c>
      <c r="E779">
        <v>1</v>
      </c>
      <c r="H779">
        <v>1</v>
      </c>
      <c r="L779">
        <v>1</v>
      </c>
      <c r="O779">
        <v>1</v>
      </c>
      <c r="P779">
        <v>1</v>
      </c>
    </row>
    <row r="780" spans="1:16" x14ac:dyDescent="0.25">
      <c r="A780" t="s">
        <v>15</v>
      </c>
      <c r="B780" t="s">
        <v>167</v>
      </c>
      <c r="C780" t="s">
        <v>229</v>
      </c>
      <c r="D780">
        <v>20</v>
      </c>
      <c r="E780">
        <v>1</v>
      </c>
      <c r="L780">
        <v>1</v>
      </c>
    </row>
    <row r="781" spans="1:16" x14ac:dyDescent="0.25">
      <c r="A781" t="s">
        <v>15</v>
      </c>
      <c r="B781" t="s">
        <v>167</v>
      </c>
      <c r="C781" t="s">
        <v>136</v>
      </c>
      <c r="D781">
        <v>40</v>
      </c>
      <c r="E781">
        <v>1</v>
      </c>
      <c r="H781">
        <v>1</v>
      </c>
      <c r="P781">
        <v>1</v>
      </c>
    </row>
    <row r="782" spans="1:16" x14ac:dyDescent="0.25">
      <c r="A782" t="s">
        <v>15</v>
      </c>
      <c r="B782" t="s">
        <v>167</v>
      </c>
      <c r="C782" t="s">
        <v>137</v>
      </c>
      <c r="D782">
        <v>37</v>
      </c>
      <c r="E782">
        <v>1</v>
      </c>
      <c r="L782">
        <v>1</v>
      </c>
      <c r="O782">
        <v>1</v>
      </c>
      <c r="P782">
        <v>1</v>
      </c>
    </row>
    <row r="783" spans="1:16" x14ac:dyDescent="0.25">
      <c r="A783" t="s">
        <v>15</v>
      </c>
      <c r="B783" t="s">
        <v>167</v>
      </c>
      <c r="C783" t="s">
        <v>137</v>
      </c>
      <c r="D783">
        <v>34</v>
      </c>
      <c r="E783">
        <v>1</v>
      </c>
      <c r="H783">
        <v>1</v>
      </c>
      <c r="L783">
        <v>1</v>
      </c>
      <c r="M783">
        <v>1</v>
      </c>
      <c r="N783">
        <v>1</v>
      </c>
      <c r="O783">
        <v>1</v>
      </c>
      <c r="P783">
        <v>1</v>
      </c>
    </row>
    <row r="784" spans="1:16" x14ac:dyDescent="0.25">
      <c r="A784" t="s">
        <v>15</v>
      </c>
      <c r="B784" t="s">
        <v>167</v>
      </c>
      <c r="C784" t="s">
        <v>138</v>
      </c>
      <c r="D784">
        <v>14</v>
      </c>
      <c r="E784">
        <v>1</v>
      </c>
      <c r="M784">
        <v>1</v>
      </c>
      <c r="N784">
        <v>1</v>
      </c>
      <c r="O784">
        <v>1</v>
      </c>
      <c r="P784">
        <v>1</v>
      </c>
    </row>
    <row r="785" spans="1:16" x14ac:dyDescent="0.25">
      <c r="A785" t="s">
        <v>15</v>
      </c>
      <c r="B785" t="s">
        <v>167</v>
      </c>
      <c r="C785" t="s">
        <v>139</v>
      </c>
      <c r="D785">
        <v>20</v>
      </c>
      <c r="E785">
        <v>1</v>
      </c>
      <c r="H785">
        <v>1</v>
      </c>
      <c r="I785">
        <v>1</v>
      </c>
    </row>
    <row r="786" spans="1:16" x14ac:dyDescent="0.25">
      <c r="A786" t="s">
        <v>15</v>
      </c>
      <c r="B786" t="s">
        <v>167</v>
      </c>
      <c r="C786" t="s">
        <v>140</v>
      </c>
      <c r="D786">
        <v>20</v>
      </c>
      <c r="E786">
        <v>1</v>
      </c>
      <c r="H786">
        <v>1</v>
      </c>
    </row>
    <row r="787" spans="1:16" x14ac:dyDescent="0.25">
      <c r="A787" t="s">
        <v>15</v>
      </c>
      <c r="B787" t="s">
        <v>167</v>
      </c>
      <c r="C787" t="s">
        <v>230</v>
      </c>
      <c r="D787">
        <v>217</v>
      </c>
      <c r="F787">
        <v>1</v>
      </c>
      <c r="L787">
        <v>1</v>
      </c>
      <c r="M787">
        <v>1</v>
      </c>
      <c r="P787">
        <v>1</v>
      </c>
    </row>
    <row r="788" spans="1:16" x14ac:dyDescent="0.25">
      <c r="A788" t="s">
        <v>15</v>
      </c>
      <c r="B788" t="s">
        <v>167</v>
      </c>
      <c r="C788" t="s">
        <v>231</v>
      </c>
      <c r="D788">
        <v>40</v>
      </c>
      <c r="E788">
        <v>1</v>
      </c>
      <c r="H788">
        <v>1</v>
      </c>
      <c r="K788">
        <v>1</v>
      </c>
      <c r="L788">
        <v>1</v>
      </c>
      <c r="M788">
        <v>1</v>
      </c>
      <c r="N788">
        <v>1</v>
      </c>
      <c r="O788">
        <v>1</v>
      </c>
      <c r="P788">
        <v>1</v>
      </c>
    </row>
    <row r="789" spans="1:16" x14ac:dyDescent="0.25">
      <c r="A789" t="s">
        <v>15</v>
      </c>
      <c r="B789" t="s">
        <v>167</v>
      </c>
      <c r="C789" t="s">
        <v>232</v>
      </c>
      <c r="D789">
        <v>78</v>
      </c>
      <c r="F789">
        <v>1</v>
      </c>
      <c r="H789">
        <v>1</v>
      </c>
      <c r="J789">
        <v>1</v>
      </c>
      <c r="P789">
        <v>1</v>
      </c>
    </row>
    <row r="790" spans="1:16" x14ac:dyDescent="0.25">
      <c r="A790" t="s">
        <v>15</v>
      </c>
      <c r="B790" t="s">
        <v>167</v>
      </c>
      <c r="C790" t="s">
        <v>141</v>
      </c>
      <c r="D790">
        <v>45</v>
      </c>
      <c r="G790">
        <v>1</v>
      </c>
      <c r="L790">
        <v>1</v>
      </c>
      <c r="O790">
        <v>1</v>
      </c>
      <c r="P790">
        <v>1</v>
      </c>
    </row>
    <row r="791" spans="1:16" x14ac:dyDescent="0.25">
      <c r="A791" t="s">
        <v>15</v>
      </c>
      <c r="B791" t="s">
        <v>167</v>
      </c>
      <c r="C791" t="s">
        <v>142</v>
      </c>
      <c r="D791">
        <v>24</v>
      </c>
      <c r="E791">
        <v>1</v>
      </c>
      <c r="H791">
        <v>1</v>
      </c>
      <c r="L791">
        <v>1</v>
      </c>
    </row>
    <row r="792" spans="1:16" x14ac:dyDescent="0.25">
      <c r="A792" t="s">
        <v>15</v>
      </c>
      <c r="B792" t="s">
        <v>167</v>
      </c>
      <c r="C792" t="s">
        <v>143</v>
      </c>
      <c r="D792">
        <v>15</v>
      </c>
      <c r="E792">
        <v>1</v>
      </c>
      <c r="P792">
        <v>1</v>
      </c>
    </row>
    <row r="793" spans="1:16" x14ac:dyDescent="0.25">
      <c r="A793" t="s">
        <v>15</v>
      </c>
      <c r="B793" t="s">
        <v>167</v>
      </c>
      <c r="C793" t="s">
        <v>144</v>
      </c>
      <c r="D793">
        <v>15</v>
      </c>
      <c r="E793">
        <v>1</v>
      </c>
      <c r="P793">
        <v>1</v>
      </c>
    </row>
    <row r="794" spans="1:16" x14ac:dyDescent="0.25">
      <c r="A794" t="s">
        <v>15</v>
      </c>
      <c r="B794" t="s">
        <v>167</v>
      </c>
      <c r="C794" t="s">
        <v>145</v>
      </c>
      <c r="D794">
        <v>12</v>
      </c>
      <c r="E794">
        <v>1</v>
      </c>
      <c r="H794">
        <v>1</v>
      </c>
      <c r="K794">
        <v>1</v>
      </c>
      <c r="L794">
        <v>1</v>
      </c>
      <c r="N794">
        <v>1</v>
      </c>
      <c r="O794">
        <v>1</v>
      </c>
      <c r="P794">
        <v>1</v>
      </c>
    </row>
    <row r="795" spans="1:16" x14ac:dyDescent="0.25">
      <c r="A795" t="s">
        <v>15</v>
      </c>
      <c r="B795" t="s">
        <v>167</v>
      </c>
      <c r="C795" t="s">
        <v>146</v>
      </c>
      <c r="D795">
        <v>12</v>
      </c>
      <c r="E795">
        <v>1</v>
      </c>
      <c r="O795">
        <v>1</v>
      </c>
      <c r="P795">
        <v>1</v>
      </c>
    </row>
    <row r="796" spans="1:16" x14ac:dyDescent="0.25">
      <c r="A796" t="s">
        <v>15</v>
      </c>
      <c r="B796" t="s">
        <v>167</v>
      </c>
      <c r="C796" t="s">
        <v>147</v>
      </c>
      <c r="D796">
        <v>12</v>
      </c>
      <c r="E796">
        <v>1</v>
      </c>
      <c r="H796">
        <v>1</v>
      </c>
      <c r="J796">
        <v>1</v>
      </c>
      <c r="K796">
        <v>1</v>
      </c>
      <c r="L796">
        <v>1</v>
      </c>
      <c r="N796">
        <v>1</v>
      </c>
      <c r="O796">
        <v>1</v>
      </c>
      <c r="P796">
        <v>1</v>
      </c>
    </row>
    <row r="797" spans="1:16" x14ac:dyDescent="0.25">
      <c r="A797" t="s">
        <v>15</v>
      </c>
      <c r="B797" t="s">
        <v>167</v>
      </c>
      <c r="C797" t="s">
        <v>148</v>
      </c>
      <c r="D797">
        <v>12</v>
      </c>
      <c r="E797">
        <v>1</v>
      </c>
      <c r="H797">
        <v>1</v>
      </c>
      <c r="K797">
        <v>1</v>
      </c>
      <c r="L797">
        <v>1</v>
      </c>
      <c r="M797">
        <v>1</v>
      </c>
      <c r="N797">
        <v>1</v>
      </c>
      <c r="O797">
        <v>1</v>
      </c>
      <c r="P797">
        <v>1</v>
      </c>
    </row>
    <row r="798" spans="1:16" x14ac:dyDescent="0.25">
      <c r="A798" t="s">
        <v>15</v>
      </c>
      <c r="B798" t="s">
        <v>167</v>
      </c>
      <c r="C798" t="s">
        <v>149</v>
      </c>
      <c r="D798">
        <v>12</v>
      </c>
      <c r="E798">
        <v>1</v>
      </c>
      <c r="H798">
        <v>1</v>
      </c>
      <c r="I798">
        <v>1</v>
      </c>
      <c r="J798">
        <v>1</v>
      </c>
      <c r="K798">
        <v>1</v>
      </c>
      <c r="L798">
        <v>1</v>
      </c>
      <c r="M798">
        <v>1</v>
      </c>
      <c r="N798">
        <v>1</v>
      </c>
      <c r="O798">
        <v>1</v>
      </c>
      <c r="P798">
        <v>1</v>
      </c>
    </row>
    <row r="799" spans="1:16" x14ac:dyDescent="0.25">
      <c r="A799" t="s">
        <v>15</v>
      </c>
      <c r="B799" t="s">
        <v>167</v>
      </c>
      <c r="C799" t="s">
        <v>150</v>
      </c>
      <c r="D799">
        <v>12</v>
      </c>
      <c r="E799">
        <v>1</v>
      </c>
      <c r="H799">
        <v>1</v>
      </c>
      <c r="K799">
        <v>1</v>
      </c>
      <c r="M799">
        <v>1</v>
      </c>
      <c r="N799">
        <v>1</v>
      </c>
      <c r="O799">
        <v>1</v>
      </c>
      <c r="P799">
        <v>1</v>
      </c>
    </row>
    <row r="800" spans="1:16" x14ac:dyDescent="0.25">
      <c r="A800" t="s">
        <v>15</v>
      </c>
      <c r="B800" t="s">
        <v>167</v>
      </c>
      <c r="C800" t="s">
        <v>151</v>
      </c>
      <c r="D800">
        <v>12</v>
      </c>
      <c r="E800">
        <v>1</v>
      </c>
      <c r="H800">
        <v>1</v>
      </c>
      <c r="I800">
        <v>1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  <c r="P800">
        <v>1</v>
      </c>
    </row>
    <row r="801" spans="1:16" x14ac:dyDescent="0.25">
      <c r="A801" t="s">
        <v>15</v>
      </c>
      <c r="B801" t="s">
        <v>167</v>
      </c>
      <c r="C801" t="s">
        <v>152</v>
      </c>
      <c r="D801">
        <v>12</v>
      </c>
      <c r="E801">
        <v>1</v>
      </c>
      <c r="H801">
        <v>1</v>
      </c>
      <c r="I801">
        <v>1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1</v>
      </c>
    </row>
    <row r="802" spans="1:16" x14ac:dyDescent="0.25">
      <c r="A802" t="s">
        <v>16</v>
      </c>
      <c r="B802" t="s">
        <v>167</v>
      </c>
      <c r="C802" t="s">
        <v>25</v>
      </c>
      <c r="D802">
        <v>60</v>
      </c>
      <c r="E802">
        <v>1</v>
      </c>
      <c r="H802">
        <v>1</v>
      </c>
      <c r="L802">
        <v>1</v>
      </c>
      <c r="O802">
        <v>1</v>
      </c>
      <c r="P802">
        <v>1</v>
      </c>
    </row>
    <row r="803" spans="1:16" x14ac:dyDescent="0.25">
      <c r="A803" t="s">
        <v>16</v>
      </c>
      <c r="B803" t="s">
        <v>167</v>
      </c>
      <c r="C803" t="s">
        <v>26</v>
      </c>
      <c r="D803">
        <v>30</v>
      </c>
      <c r="E803">
        <v>1</v>
      </c>
      <c r="P803">
        <v>1</v>
      </c>
    </row>
    <row r="804" spans="1:16" x14ac:dyDescent="0.25">
      <c r="A804" t="s">
        <v>16</v>
      </c>
      <c r="B804" t="s">
        <v>167</v>
      </c>
      <c r="C804" t="s">
        <v>27</v>
      </c>
      <c r="D804">
        <v>12</v>
      </c>
      <c r="E804">
        <v>1</v>
      </c>
      <c r="H804">
        <v>1</v>
      </c>
      <c r="P804">
        <v>1</v>
      </c>
    </row>
    <row r="805" spans="1:16" x14ac:dyDescent="0.25">
      <c r="A805" t="s">
        <v>16</v>
      </c>
      <c r="B805" t="s">
        <v>167</v>
      </c>
      <c r="C805" t="s">
        <v>28</v>
      </c>
      <c r="D805">
        <v>16</v>
      </c>
      <c r="E805">
        <v>1</v>
      </c>
      <c r="I805">
        <v>1</v>
      </c>
      <c r="O805">
        <v>1</v>
      </c>
      <c r="P805">
        <v>1</v>
      </c>
    </row>
    <row r="806" spans="1:16" x14ac:dyDescent="0.25">
      <c r="A806" t="s">
        <v>16</v>
      </c>
      <c r="B806" t="s">
        <v>167</v>
      </c>
      <c r="C806" t="s">
        <v>29</v>
      </c>
      <c r="D806">
        <v>16</v>
      </c>
      <c r="E806">
        <v>1</v>
      </c>
      <c r="H806">
        <v>1</v>
      </c>
      <c r="M806">
        <v>1</v>
      </c>
      <c r="O806">
        <v>1</v>
      </c>
      <c r="P806">
        <v>1</v>
      </c>
    </row>
    <row r="807" spans="1:16" x14ac:dyDescent="0.25">
      <c r="A807" t="s">
        <v>16</v>
      </c>
      <c r="B807" t="s">
        <v>167</v>
      </c>
      <c r="C807" t="s">
        <v>30</v>
      </c>
      <c r="D807">
        <v>32</v>
      </c>
      <c r="E807">
        <v>1</v>
      </c>
      <c r="M807">
        <v>1</v>
      </c>
      <c r="N807">
        <v>1</v>
      </c>
      <c r="O807">
        <v>1</v>
      </c>
      <c r="P807">
        <v>1</v>
      </c>
    </row>
    <row r="808" spans="1:16" x14ac:dyDescent="0.25">
      <c r="A808" t="s">
        <v>16</v>
      </c>
      <c r="B808" t="s">
        <v>167</v>
      </c>
      <c r="C808" t="s">
        <v>31</v>
      </c>
      <c r="D808">
        <v>12</v>
      </c>
      <c r="E808">
        <v>1</v>
      </c>
      <c r="H808">
        <v>1</v>
      </c>
      <c r="K808">
        <v>1</v>
      </c>
      <c r="P808">
        <v>1</v>
      </c>
    </row>
    <row r="809" spans="1:16" x14ac:dyDescent="0.25">
      <c r="A809" t="s">
        <v>16</v>
      </c>
      <c r="B809" t="s">
        <v>167</v>
      </c>
      <c r="C809" t="s">
        <v>32</v>
      </c>
      <c r="D809">
        <v>20</v>
      </c>
      <c r="E809">
        <v>1</v>
      </c>
    </row>
    <row r="810" spans="1:16" x14ac:dyDescent="0.25">
      <c r="A810" t="s">
        <v>16</v>
      </c>
      <c r="B810" t="s">
        <v>167</v>
      </c>
      <c r="C810" t="s">
        <v>33</v>
      </c>
      <c r="D810">
        <v>18</v>
      </c>
      <c r="E810">
        <v>1</v>
      </c>
      <c r="H810">
        <v>1</v>
      </c>
      <c r="L810">
        <v>1</v>
      </c>
      <c r="P810">
        <v>1</v>
      </c>
    </row>
    <row r="811" spans="1:16" x14ac:dyDescent="0.25">
      <c r="A811" t="s">
        <v>16</v>
      </c>
      <c r="B811" t="s">
        <v>167</v>
      </c>
      <c r="C811" t="s">
        <v>169</v>
      </c>
      <c r="D811">
        <v>12</v>
      </c>
      <c r="E811">
        <v>1</v>
      </c>
      <c r="H811">
        <v>1</v>
      </c>
      <c r="I811">
        <v>1</v>
      </c>
      <c r="K811">
        <v>1</v>
      </c>
      <c r="P811">
        <v>1</v>
      </c>
    </row>
    <row r="812" spans="1:16" x14ac:dyDescent="0.25">
      <c r="A812" t="s">
        <v>16</v>
      </c>
      <c r="B812" t="s">
        <v>167</v>
      </c>
      <c r="C812" t="s">
        <v>170</v>
      </c>
      <c r="D812">
        <v>12</v>
      </c>
      <c r="E812">
        <v>1</v>
      </c>
      <c r="H812">
        <v>1</v>
      </c>
      <c r="I812">
        <v>1</v>
      </c>
      <c r="K812">
        <v>1</v>
      </c>
      <c r="P812">
        <v>1</v>
      </c>
    </row>
    <row r="813" spans="1:16" x14ac:dyDescent="0.25">
      <c r="A813" t="s">
        <v>16</v>
      </c>
      <c r="B813" t="s">
        <v>167</v>
      </c>
      <c r="C813" t="s">
        <v>171</v>
      </c>
      <c r="D813">
        <v>12</v>
      </c>
      <c r="E813">
        <v>1</v>
      </c>
      <c r="H813">
        <v>1</v>
      </c>
      <c r="I813">
        <v>1</v>
      </c>
      <c r="K813">
        <v>1</v>
      </c>
      <c r="M813">
        <v>1</v>
      </c>
      <c r="P813">
        <v>1</v>
      </c>
    </row>
    <row r="814" spans="1:16" x14ac:dyDescent="0.25">
      <c r="A814" t="s">
        <v>16</v>
      </c>
      <c r="B814" t="s">
        <v>167</v>
      </c>
      <c r="C814" t="s">
        <v>172</v>
      </c>
      <c r="D814">
        <v>12</v>
      </c>
      <c r="E814">
        <v>1</v>
      </c>
      <c r="H814">
        <v>1</v>
      </c>
      <c r="I814">
        <v>1</v>
      </c>
      <c r="K814">
        <v>1</v>
      </c>
      <c r="P814">
        <v>1</v>
      </c>
    </row>
    <row r="815" spans="1:16" x14ac:dyDescent="0.25">
      <c r="A815" t="s">
        <v>16</v>
      </c>
      <c r="B815" t="s">
        <v>167</v>
      </c>
      <c r="C815" t="s">
        <v>173</v>
      </c>
      <c r="D815">
        <v>211</v>
      </c>
      <c r="F815">
        <v>1</v>
      </c>
      <c r="K815">
        <v>1</v>
      </c>
      <c r="N815">
        <v>1</v>
      </c>
    </row>
    <row r="816" spans="1:16" x14ac:dyDescent="0.25">
      <c r="A816" t="s">
        <v>16</v>
      </c>
      <c r="B816" t="s">
        <v>167</v>
      </c>
      <c r="C816" t="s">
        <v>174</v>
      </c>
      <c r="D816">
        <v>12</v>
      </c>
      <c r="E816">
        <v>1</v>
      </c>
      <c r="H816">
        <v>1</v>
      </c>
      <c r="I816">
        <v>1</v>
      </c>
      <c r="J816">
        <v>1</v>
      </c>
      <c r="K816">
        <v>1</v>
      </c>
      <c r="M816">
        <v>1</v>
      </c>
      <c r="N816">
        <v>1</v>
      </c>
      <c r="O816">
        <v>1</v>
      </c>
      <c r="P816">
        <v>1</v>
      </c>
    </row>
    <row r="817" spans="1:16" x14ac:dyDescent="0.25">
      <c r="A817" t="s">
        <v>16</v>
      </c>
      <c r="B817" t="s">
        <v>167</v>
      </c>
      <c r="C817" t="s">
        <v>175</v>
      </c>
      <c r="D817">
        <v>12</v>
      </c>
      <c r="E817">
        <v>1</v>
      </c>
      <c r="H817">
        <v>1</v>
      </c>
      <c r="K817">
        <v>1</v>
      </c>
      <c r="L817">
        <v>1</v>
      </c>
      <c r="M817">
        <v>1</v>
      </c>
      <c r="N817">
        <v>1</v>
      </c>
      <c r="O817">
        <v>1</v>
      </c>
      <c r="P817">
        <v>1</v>
      </c>
    </row>
    <row r="818" spans="1:16" x14ac:dyDescent="0.25">
      <c r="A818" t="s">
        <v>16</v>
      </c>
      <c r="B818" t="s">
        <v>167</v>
      </c>
      <c r="C818" t="s">
        <v>176</v>
      </c>
      <c r="D818">
        <v>24</v>
      </c>
      <c r="E818">
        <v>1</v>
      </c>
      <c r="L818">
        <v>1</v>
      </c>
      <c r="O818">
        <v>1</v>
      </c>
      <c r="P818">
        <v>1</v>
      </c>
    </row>
    <row r="819" spans="1:16" x14ac:dyDescent="0.25">
      <c r="A819" t="s">
        <v>16</v>
      </c>
      <c r="B819" t="s">
        <v>167</v>
      </c>
      <c r="C819" t="s">
        <v>177</v>
      </c>
      <c r="D819">
        <v>24</v>
      </c>
      <c r="E819">
        <v>1</v>
      </c>
      <c r="H819">
        <v>1</v>
      </c>
      <c r="O819">
        <v>1</v>
      </c>
      <c r="P819">
        <v>1</v>
      </c>
    </row>
    <row r="820" spans="1:16" x14ac:dyDescent="0.25">
      <c r="A820" t="s">
        <v>16</v>
      </c>
      <c r="B820" t="s">
        <v>167</v>
      </c>
      <c r="C820" t="s">
        <v>178</v>
      </c>
      <c r="D820">
        <v>20</v>
      </c>
      <c r="E820">
        <v>1</v>
      </c>
    </row>
    <row r="821" spans="1:16" x14ac:dyDescent="0.25">
      <c r="A821" t="s">
        <v>16</v>
      </c>
      <c r="B821" t="s">
        <v>167</v>
      </c>
      <c r="C821" t="s">
        <v>179</v>
      </c>
      <c r="D821">
        <v>24</v>
      </c>
      <c r="E821">
        <v>1</v>
      </c>
      <c r="L821">
        <v>1</v>
      </c>
    </row>
    <row r="822" spans="1:16" x14ac:dyDescent="0.25">
      <c r="A822" t="s">
        <v>16</v>
      </c>
      <c r="B822" t="s">
        <v>167</v>
      </c>
      <c r="C822" t="s">
        <v>180</v>
      </c>
      <c r="D822">
        <v>99</v>
      </c>
      <c r="F822">
        <v>1</v>
      </c>
      <c r="K822">
        <v>1</v>
      </c>
      <c r="L822">
        <v>1</v>
      </c>
      <c r="M822">
        <v>1</v>
      </c>
      <c r="N822">
        <v>1</v>
      </c>
      <c r="O822">
        <v>1</v>
      </c>
      <c r="P822">
        <v>1</v>
      </c>
    </row>
    <row r="823" spans="1:16" x14ac:dyDescent="0.25">
      <c r="A823" t="s">
        <v>16</v>
      </c>
      <c r="B823" t="s">
        <v>167</v>
      </c>
      <c r="C823" t="s">
        <v>181</v>
      </c>
      <c r="D823">
        <v>12</v>
      </c>
      <c r="E823">
        <v>1</v>
      </c>
      <c r="H823">
        <v>1</v>
      </c>
      <c r="J823">
        <v>1</v>
      </c>
      <c r="K823">
        <v>1</v>
      </c>
      <c r="L823">
        <v>1</v>
      </c>
      <c r="M823">
        <v>1</v>
      </c>
      <c r="O823">
        <v>1</v>
      </c>
      <c r="P823">
        <v>1</v>
      </c>
    </row>
    <row r="824" spans="1:16" x14ac:dyDescent="0.25">
      <c r="A824" t="s">
        <v>16</v>
      </c>
      <c r="B824" t="s">
        <v>167</v>
      </c>
      <c r="C824" t="s">
        <v>182</v>
      </c>
      <c r="D824">
        <v>12</v>
      </c>
      <c r="E824">
        <v>1</v>
      </c>
      <c r="H824">
        <v>1</v>
      </c>
      <c r="J824">
        <v>1</v>
      </c>
      <c r="M824">
        <v>1</v>
      </c>
      <c r="O824">
        <v>1</v>
      </c>
      <c r="P824">
        <v>1</v>
      </c>
    </row>
    <row r="825" spans="1:16" x14ac:dyDescent="0.25">
      <c r="A825" t="s">
        <v>16</v>
      </c>
      <c r="B825" t="s">
        <v>167</v>
      </c>
      <c r="C825" t="s">
        <v>183</v>
      </c>
      <c r="D825">
        <v>12</v>
      </c>
      <c r="E825">
        <v>1</v>
      </c>
      <c r="H825">
        <v>1</v>
      </c>
      <c r="I825">
        <v>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  <c r="P825">
        <v>1</v>
      </c>
    </row>
    <row r="826" spans="1:16" x14ac:dyDescent="0.25">
      <c r="A826" t="s">
        <v>16</v>
      </c>
      <c r="B826" t="s">
        <v>167</v>
      </c>
      <c r="C826" t="s">
        <v>184</v>
      </c>
      <c r="D826">
        <v>12</v>
      </c>
      <c r="E826">
        <v>1</v>
      </c>
      <c r="H826">
        <v>1</v>
      </c>
      <c r="L826">
        <v>1</v>
      </c>
      <c r="M826">
        <v>1</v>
      </c>
      <c r="N826">
        <v>1</v>
      </c>
      <c r="O826">
        <v>1</v>
      </c>
      <c r="P826">
        <v>1</v>
      </c>
    </row>
    <row r="827" spans="1:16" x14ac:dyDescent="0.25">
      <c r="A827" t="s">
        <v>16</v>
      </c>
      <c r="B827" t="s">
        <v>167</v>
      </c>
      <c r="C827" t="s">
        <v>185</v>
      </c>
      <c r="D827">
        <v>25</v>
      </c>
      <c r="G827">
        <v>1</v>
      </c>
      <c r="K827">
        <v>1</v>
      </c>
      <c r="L827">
        <v>1</v>
      </c>
      <c r="N827">
        <v>1</v>
      </c>
    </row>
    <row r="828" spans="1:16" x14ac:dyDescent="0.25">
      <c r="A828" t="s">
        <v>16</v>
      </c>
      <c r="B828" t="s">
        <v>167</v>
      </c>
      <c r="C828" t="s">
        <v>186</v>
      </c>
      <c r="D828">
        <v>40</v>
      </c>
      <c r="E828">
        <v>1</v>
      </c>
      <c r="P828">
        <v>1</v>
      </c>
    </row>
    <row r="829" spans="1:16" x14ac:dyDescent="0.25">
      <c r="A829" t="s">
        <v>16</v>
      </c>
      <c r="B829" t="s">
        <v>167</v>
      </c>
      <c r="C829" t="s">
        <v>187</v>
      </c>
      <c r="D829">
        <v>75</v>
      </c>
      <c r="F829">
        <v>1</v>
      </c>
      <c r="H829">
        <v>1</v>
      </c>
      <c r="K829">
        <v>1</v>
      </c>
      <c r="O829">
        <v>1</v>
      </c>
      <c r="P829">
        <v>1</v>
      </c>
    </row>
    <row r="830" spans="1:16" x14ac:dyDescent="0.25">
      <c r="A830" t="s">
        <v>16</v>
      </c>
      <c r="B830" t="s">
        <v>167</v>
      </c>
      <c r="C830" t="s">
        <v>34</v>
      </c>
      <c r="D830">
        <v>12</v>
      </c>
      <c r="E830">
        <v>1</v>
      </c>
      <c r="H830">
        <v>1</v>
      </c>
      <c r="I830">
        <v>1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  <c r="P830">
        <v>1</v>
      </c>
    </row>
    <row r="831" spans="1:16" x14ac:dyDescent="0.25">
      <c r="A831" t="s">
        <v>16</v>
      </c>
      <c r="B831" t="s">
        <v>167</v>
      </c>
      <c r="C831" t="s">
        <v>188</v>
      </c>
      <c r="D831">
        <v>55</v>
      </c>
      <c r="F831">
        <v>1</v>
      </c>
      <c r="H831">
        <v>1</v>
      </c>
      <c r="L831">
        <v>1</v>
      </c>
      <c r="M831">
        <v>1</v>
      </c>
      <c r="N831">
        <v>1</v>
      </c>
      <c r="O831">
        <v>1</v>
      </c>
      <c r="P831">
        <v>1</v>
      </c>
    </row>
    <row r="832" spans="1:16" x14ac:dyDescent="0.25">
      <c r="A832" t="s">
        <v>16</v>
      </c>
      <c r="B832" t="s">
        <v>167</v>
      </c>
      <c r="C832" t="s">
        <v>35</v>
      </c>
      <c r="D832">
        <v>38</v>
      </c>
      <c r="E832">
        <v>1</v>
      </c>
      <c r="N832">
        <v>1</v>
      </c>
      <c r="O832">
        <v>1</v>
      </c>
      <c r="P832">
        <v>1</v>
      </c>
    </row>
    <row r="833" spans="1:16" x14ac:dyDescent="0.25">
      <c r="A833" t="s">
        <v>16</v>
      </c>
      <c r="B833" t="s">
        <v>167</v>
      </c>
      <c r="C833" t="s">
        <v>36</v>
      </c>
      <c r="D833">
        <v>18</v>
      </c>
      <c r="E833">
        <v>1</v>
      </c>
      <c r="H833">
        <v>1</v>
      </c>
      <c r="M833">
        <v>1</v>
      </c>
      <c r="O833">
        <v>1</v>
      </c>
      <c r="P833">
        <v>1</v>
      </c>
    </row>
    <row r="834" spans="1:16" x14ac:dyDescent="0.25">
      <c r="A834" t="s">
        <v>16</v>
      </c>
      <c r="B834" t="s">
        <v>167</v>
      </c>
      <c r="C834" t="s">
        <v>37</v>
      </c>
      <c r="D834">
        <v>18</v>
      </c>
      <c r="E834">
        <v>1</v>
      </c>
      <c r="H834">
        <v>1</v>
      </c>
      <c r="K834">
        <v>1</v>
      </c>
      <c r="O834">
        <v>1</v>
      </c>
      <c r="P834">
        <v>1</v>
      </c>
    </row>
    <row r="835" spans="1:16" x14ac:dyDescent="0.25">
      <c r="A835" t="s">
        <v>16</v>
      </c>
      <c r="B835" t="s">
        <v>167</v>
      </c>
      <c r="C835" t="s">
        <v>38</v>
      </c>
      <c r="D835">
        <v>16</v>
      </c>
      <c r="E835">
        <v>1</v>
      </c>
      <c r="H835">
        <v>1</v>
      </c>
      <c r="I835">
        <v>1</v>
      </c>
      <c r="J835">
        <v>1</v>
      </c>
      <c r="M835">
        <v>1</v>
      </c>
      <c r="N835">
        <v>1</v>
      </c>
      <c r="O835">
        <v>1</v>
      </c>
      <c r="P835">
        <v>1</v>
      </c>
    </row>
    <row r="836" spans="1:16" x14ac:dyDescent="0.25">
      <c r="A836" t="s">
        <v>16</v>
      </c>
      <c r="B836" t="s">
        <v>167</v>
      </c>
      <c r="C836" t="s">
        <v>39</v>
      </c>
      <c r="D836">
        <v>18</v>
      </c>
      <c r="E836">
        <v>1</v>
      </c>
      <c r="H836">
        <v>1</v>
      </c>
      <c r="K836">
        <v>1</v>
      </c>
      <c r="M836">
        <v>1</v>
      </c>
      <c r="N836">
        <v>1</v>
      </c>
      <c r="P836">
        <v>1</v>
      </c>
    </row>
    <row r="837" spans="1:16" x14ac:dyDescent="0.25">
      <c r="A837" t="s">
        <v>16</v>
      </c>
      <c r="B837" t="s">
        <v>167</v>
      </c>
      <c r="C837" t="s">
        <v>40</v>
      </c>
      <c r="D837">
        <v>18</v>
      </c>
      <c r="E837">
        <v>1</v>
      </c>
      <c r="H837">
        <v>1</v>
      </c>
      <c r="M837">
        <v>1</v>
      </c>
      <c r="N837">
        <v>1</v>
      </c>
      <c r="O837">
        <v>1</v>
      </c>
      <c r="P837">
        <v>1</v>
      </c>
    </row>
    <row r="838" spans="1:16" x14ac:dyDescent="0.25">
      <c r="A838" t="s">
        <v>16</v>
      </c>
      <c r="B838" t="s">
        <v>167</v>
      </c>
      <c r="C838" t="s">
        <v>41</v>
      </c>
      <c r="D838">
        <v>12</v>
      </c>
      <c r="E838">
        <v>1</v>
      </c>
      <c r="H838">
        <v>1</v>
      </c>
      <c r="I838">
        <v>1</v>
      </c>
      <c r="J838">
        <v>1</v>
      </c>
      <c r="K838">
        <v>1</v>
      </c>
      <c r="M838">
        <v>1</v>
      </c>
      <c r="O838">
        <v>1</v>
      </c>
      <c r="P838">
        <v>1</v>
      </c>
    </row>
    <row r="839" spans="1:16" x14ac:dyDescent="0.25">
      <c r="A839" t="s">
        <v>16</v>
      </c>
      <c r="B839" t="s">
        <v>167</v>
      </c>
      <c r="C839" t="s">
        <v>42</v>
      </c>
      <c r="D839">
        <v>12</v>
      </c>
      <c r="E839">
        <v>1</v>
      </c>
      <c r="H839">
        <v>1</v>
      </c>
      <c r="I839">
        <v>1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1</v>
      </c>
    </row>
    <row r="840" spans="1:16" x14ac:dyDescent="0.25">
      <c r="A840" t="s">
        <v>16</v>
      </c>
      <c r="B840" t="s">
        <v>167</v>
      </c>
      <c r="C840" t="s">
        <v>43</v>
      </c>
      <c r="D840">
        <v>12</v>
      </c>
      <c r="E840">
        <v>1</v>
      </c>
      <c r="H840">
        <v>1</v>
      </c>
      <c r="I840">
        <v>1</v>
      </c>
      <c r="J840">
        <v>1</v>
      </c>
      <c r="K840">
        <v>1</v>
      </c>
      <c r="L840">
        <v>1</v>
      </c>
      <c r="M840">
        <v>1</v>
      </c>
      <c r="N840">
        <v>1</v>
      </c>
      <c r="O840">
        <v>1</v>
      </c>
      <c r="P840">
        <v>1</v>
      </c>
    </row>
    <row r="841" spans="1:16" x14ac:dyDescent="0.25">
      <c r="A841" t="s">
        <v>16</v>
      </c>
      <c r="B841" t="s">
        <v>167</v>
      </c>
      <c r="C841" t="s">
        <v>189</v>
      </c>
      <c r="D841">
        <v>30</v>
      </c>
      <c r="E841">
        <v>1</v>
      </c>
      <c r="O841">
        <v>1</v>
      </c>
      <c r="P841">
        <v>1</v>
      </c>
    </row>
    <row r="842" spans="1:16" x14ac:dyDescent="0.25">
      <c r="A842" t="s">
        <v>16</v>
      </c>
      <c r="B842" t="s">
        <v>167</v>
      </c>
      <c r="C842" t="s">
        <v>189</v>
      </c>
      <c r="D842">
        <v>30</v>
      </c>
      <c r="E842">
        <v>1</v>
      </c>
      <c r="P842">
        <v>1</v>
      </c>
    </row>
    <row r="843" spans="1:16" x14ac:dyDescent="0.25">
      <c r="A843" t="s">
        <v>16</v>
      </c>
      <c r="B843" t="s">
        <v>167</v>
      </c>
      <c r="C843" t="s">
        <v>190</v>
      </c>
      <c r="D843">
        <v>36</v>
      </c>
      <c r="E843">
        <v>1</v>
      </c>
      <c r="K843">
        <v>1</v>
      </c>
      <c r="O843">
        <v>1</v>
      </c>
      <c r="P843">
        <v>1</v>
      </c>
    </row>
    <row r="844" spans="1:16" x14ac:dyDescent="0.25">
      <c r="A844" t="s">
        <v>16</v>
      </c>
      <c r="B844" t="s">
        <v>167</v>
      </c>
      <c r="C844" t="s">
        <v>191</v>
      </c>
      <c r="D844">
        <v>48</v>
      </c>
      <c r="E844">
        <v>1</v>
      </c>
      <c r="P844">
        <v>1</v>
      </c>
    </row>
    <row r="845" spans="1:16" x14ac:dyDescent="0.25">
      <c r="A845" t="s">
        <v>16</v>
      </c>
      <c r="B845" t="s">
        <v>167</v>
      </c>
      <c r="C845" t="s">
        <v>192</v>
      </c>
      <c r="D845">
        <v>36</v>
      </c>
      <c r="E845">
        <v>1</v>
      </c>
      <c r="O845">
        <v>1</v>
      </c>
      <c r="P845">
        <v>1</v>
      </c>
    </row>
    <row r="846" spans="1:16" x14ac:dyDescent="0.25">
      <c r="A846" t="s">
        <v>16</v>
      </c>
      <c r="B846" t="s">
        <v>167</v>
      </c>
      <c r="C846" t="s">
        <v>193</v>
      </c>
      <c r="D846">
        <v>36</v>
      </c>
      <c r="E846">
        <v>1</v>
      </c>
      <c r="P846">
        <v>1</v>
      </c>
    </row>
    <row r="847" spans="1:16" x14ac:dyDescent="0.25">
      <c r="A847" t="s">
        <v>16</v>
      </c>
      <c r="B847" t="s">
        <v>167</v>
      </c>
      <c r="C847" t="s">
        <v>194</v>
      </c>
      <c r="D847">
        <v>48</v>
      </c>
      <c r="E847">
        <v>1</v>
      </c>
      <c r="H847">
        <v>1</v>
      </c>
      <c r="O847">
        <v>1</v>
      </c>
      <c r="P847">
        <v>1</v>
      </c>
    </row>
    <row r="848" spans="1:16" x14ac:dyDescent="0.25">
      <c r="A848" t="s">
        <v>16</v>
      </c>
      <c r="B848" t="s">
        <v>167</v>
      </c>
      <c r="C848" t="s">
        <v>195</v>
      </c>
      <c r="D848">
        <v>72</v>
      </c>
      <c r="E848">
        <v>1</v>
      </c>
      <c r="O848">
        <v>1</v>
      </c>
      <c r="P848">
        <v>1</v>
      </c>
    </row>
    <row r="849" spans="1:16" x14ac:dyDescent="0.25">
      <c r="A849" t="s">
        <v>16</v>
      </c>
      <c r="B849" t="s">
        <v>167</v>
      </c>
      <c r="C849" t="s">
        <v>196</v>
      </c>
      <c r="D849">
        <v>60</v>
      </c>
      <c r="E849">
        <v>1</v>
      </c>
      <c r="H849">
        <v>1</v>
      </c>
      <c r="K849">
        <v>1</v>
      </c>
      <c r="P849">
        <v>1</v>
      </c>
    </row>
    <row r="850" spans="1:16" x14ac:dyDescent="0.25">
      <c r="A850" t="s">
        <v>16</v>
      </c>
      <c r="B850" t="s">
        <v>167</v>
      </c>
      <c r="C850" t="s">
        <v>197</v>
      </c>
      <c r="D850">
        <v>48</v>
      </c>
      <c r="E850">
        <v>1</v>
      </c>
      <c r="L850">
        <v>1</v>
      </c>
      <c r="P850">
        <v>1</v>
      </c>
    </row>
    <row r="851" spans="1:16" x14ac:dyDescent="0.25">
      <c r="A851" t="s">
        <v>16</v>
      </c>
      <c r="B851" t="s">
        <v>167</v>
      </c>
      <c r="C851" t="s">
        <v>198</v>
      </c>
      <c r="D851">
        <v>72</v>
      </c>
      <c r="E851">
        <v>1</v>
      </c>
      <c r="O851">
        <v>1</v>
      </c>
      <c r="P851">
        <v>1</v>
      </c>
    </row>
    <row r="852" spans="1:16" x14ac:dyDescent="0.25">
      <c r="A852" t="s">
        <v>16</v>
      </c>
      <c r="B852" t="s">
        <v>167</v>
      </c>
      <c r="C852" t="s">
        <v>199</v>
      </c>
      <c r="D852">
        <v>60</v>
      </c>
      <c r="E852">
        <v>1</v>
      </c>
      <c r="H852">
        <v>1</v>
      </c>
      <c r="L852">
        <v>1</v>
      </c>
      <c r="O852">
        <v>1</v>
      </c>
      <c r="P852">
        <v>1</v>
      </c>
    </row>
    <row r="853" spans="1:16" x14ac:dyDescent="0.25">
      <c r="A853" t="s">
        <v>16</v>
      </c>
      <c r="B853" t="s">
        <v>167</v>
      </c>
      <c r="C853" t="s">
        <v>200</v>
      </c>
      <c r="D853">
        <v>36</v>
      </c>
      <c r="E853">
        <v>1</v>
      </c>
      <c r="M853">
        <v>1</v>
      </c>
      <c r="N853">
        <v>1</v>
      </c>
      <c r="O853">
        <v>1</v>
      </c>
      <c r="P853">
        <v>1</v>
      </c>
    </row>
    <row r="854" spans="1:16" x14ac:dyDescent="0.25">
      <c r="A854" t="s">
        <v>16</v>
      </c>
      <c r="B854" t="s">
        <v>167</v>
      </c>
      <c r="C854" t="s">
        <v>44</v>
      </c>
      <c r="D854">
        <v>300</v>
      </c>
      <c r="F854">
        <v>1</v>
      </c>
      <c r="N854">
        <v>1</v>
      </c>
      <c r="P854">
        <v>1</v>
      </c>
    </row>
    <row r="855" spans="1:16" x14ac:dyDescent="0.25">
      <c r="A855" t="s">
        <v>16</v>
      </c>
      <c r="B855" t="s">
        <v>167</v>
      </c>
      <c r="C855" t="s">
        <v>201</v>
      </c>
      <c r="D855">
        <v>8</v>
      </c>
      <c r="E855">
        <v>1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1</v>
      </c>
    </row>
    <row r="856" spans="1:16" x14ac:dyDescent="0.25">
      <c r="A856" t="s">
        <v>16</v>
      </c>
      <c r="B856" t="s">
        <v>167</v>
      </c>
      <c r="C856" t="s">
        <v>45</v>
      </c>
      <c r="D856">
        <v>249</v>
      </c>
      <c r="F856">
        <v>1</v>
      </c>
    </row>
    <row r="857" spans="1:16" x14ac:dyDescent="0.25">
      <c r="A857" t="s">
        <v>16</v>
      </c>
      <c r="B857" t="s">
        <v>167</v>
      </c>
      <c r="C857" t="s">
        <v>46</v>
      </c>
      <c r="D857">
        <v>100</v>
      </c>
      <c r="F857">
        <v>1</v>
      </c>
      <c r="L857">
        <v>1</v>
      </c>
      <c r="O857">
        <v>1</v>
      </c>
      <c r="P857">
        <v>1</v>
      </c>
    </row>
    <row r="858" spans="1:16" x14ac:dyDescent="0.25">
      <c r="A858" t="s">
        <v>16</v>
      </c>
      <c r="B858" t="s">
        <v>167</v>
      </c>
      <c r="C858" t="s">
        <v>47</v>
      </c>
      <c r="D858">
        <v>20</v>
      </c>
      <c r="E858">
        <v>1</v>
      </c>
      <c r="I858">
        <v>1</v>
      </c>
    </row>
    <row r="859" spans="1:16" x14ac:dyDescent="0.25">
      <c r="A859" t="s">
        <v>16</v>
      </c>
      <c r="B859" t="s">
        <v>167</v>
      </c>
      <c r="C859" t="s">
        <v>48</v>
      </c>
      <c r="D859">
        <v>20</v>
      </c>
      <c r="E859">
        <v>1</v>
      </c>
      <c r="H859">
        <v>1</v>
      </c>
      <c r="K859">
        <v>1</v>
      </c>
    </row>
    <row r="860" spans="1:16" x14ac:dyDescent="0.25">
      <c r="A860" t="s">
        <v>16</v>
      </c>
      <c r="B860" t="s">
        <v>167</v>
      </c>
      <c r="C860" t="s">
        <v>49</v>
      </c>
      <c r="D860">
        <v>100</v>
      </c>
      <c r="F860">
        <v>1</v>
      </c>
      <c r="H860">
        <v>1</v>
      </c>
      <c r="M860">
        <v>1</v>
      </c>
      <c r="N860">
        <v>1</v>
      </c>
      <c r="O860">
        <v>1</v>
      </c>
      <c r="P860">
        <v>1</v>
      </c>
    </row>
    <row r="861" spans="1:16" x14ac:dyDescent="0.25">
      <c r="A861" t="s">
        <v>16</v>
      </c>
      <c r="B861" t="s">
        <v>167</v>
      </c>
      <c r="C861" t="s">
        <v>202</v>
      </c>
      <c r="D861">
        <v>20</v>
      </c>
      <c r="E861">
        <v>1</v>
      </c>
    </row>
    <row r="862" spans="1:16" x14ac:dyDescent="0.25">
      <c r="A862" t="s">
        <v>16</v>
      </c>
      <c r="B862" t="s">
        <v>167</v>
      </c>
      <c r="C862" t="s">
        <v>50</v>
      </c>
      <c r="D862">
        <v>100</v>
      </c>
      <c r="F862">
        <v>1</v>
      </c>
      <c r="L862">
        <v>1</v>
      </c>
      <c r="M862">
        <v>1</v>
      </c>
      <c r="N862">
        <v>1</v>
      </c>
      <c r="O862">
        <v>1</v>
      </c>
      <c r="P862">
        <v>1</v>
      </c>
    </row>
    <row r="863" spans="1:16" x14ac:dyDescent="0.25">
      <c r="A863" t="s">
        <v>16</v>
      </c>
      <c r="B863" t="s">
        <v>167</v>
      </c>
      <c r="C863" t="s">
        <v>51</v>
      </c>
      <c r="D863">
        <v>100</v>
      </c>
      <c r="F863">
        <v>1</v>
      </c>
      <c r="H863">
        <v>1</v>
      </c>
      <c r="L863">
        <v>1</v>
      </c>
      <c r="M863">
        <v>1</v>
      </c>
      <c r="N863">
        <v>1</v>
      </c>
      <c r="O863">
        <v>1</v>
      </c>
      <c r="P863">
        <v>1</v>
      </c>
    </row>
    <row r="864" spans="1:16" x14ac:dyDescent="0.25">
      <c r="A864" t="s">
        <v>16</v>
      </c>
      <c r="B864" t="s">
        <v>167</v>
      </c>
      <c r="C864" t="s">
        <v>52</v>
      </c>
      <c r="D864">
        <v>100</v>
      </c>
      <c r="F864">
        <v>1</v>
      </c>
      <c r="H864">
        <v>1</v>
      </c>
      <c r="L864">
        <v>1</v>
      </c>
      <c r="M864">
        <v>1</v>
      </c>
      <c r="N864">
        <v>1</v>
      </c>
      <c r="O864">
        <v>1</v>
      </c>
      <c r="P864">
        <v>1</v>
      </c>
    </row>
    <row r="865" spans="1:16" x14ac:dyDescent="0.25">
      <c r="A865" t="s">
        <v>16</v>
      </c>
      <c r="B865" t="s">
        <v>167</v>
      </c>
      <c r="C865" t="s">
        <v>53</v>
      </c>
      <c r="D865">
        <v>30</v>
      </c>
      <c r="E865">
        <v>1</v>
      </c>
      <c r="I865">
        <v>1</v>
      </c>
      <c r="P865">
        <v>1</v>
      </c>
    </row>
    <row r="866" spans="1:16" x14ac:dyDescent="0.25">
      <c r="A866" t="s">
        <v>16</v>
      </c>
      <c r="B866" t="s">
        <v>167</v>
      </c>
      <c r="C866" t="s">
        <v>53</v>
      </c>
      <c r="D866">
        <v>36</v>
      </c>
      <c r="E866">
        <v>1</v>
      </c>
      <c r="P866">
        <v>1</v>
      </c>
    </row>
    <row r="867" spans="1:16" x14ac:dyDescent="0.25">
      <c r="A867" t="s">
        <v>16</v>
      </c>
      <c r="B867" t="s">
        <v>167</v>
      </c>
      <c r="C867" t="s">
        <v>54</v>
      </c>
      <c r="D867">
        <v>18</v>
      </c>
      <c r="E867">
        <v>1</v>
      </c>
      <c r="H867">
        <v>1</v>
      </c>
      <c r="N867">
        <v>1</v>
      </c>
      <c r="O867">
        <v>1</v>
      </c>
      <c r="P867">
        <v>1</v>
      </c>
    </row>
    <row r="868" spans="1:16" x14ac:dyDescent="0.25">
      <c r="A868" t="s">
        <v>16</v>
      </c>
      <c r="B868" t="s">
        <v>167</v>
      </c>
      <c r="C868" t="s">
        <v>203</v>
      </c>
      <c r="D868">
        <v>24</v>
      </c>
      <c r="G868">
        <v>1</v>
      </c>
      <c r="H868">
        <v>1</v>
      </c>
      <c r="K868">
        <v>1</v>
      </c>
      <c r="P868">
        <v>1</v>
      </c>
    </row>
    <row r="869" spans="1:16" x14ac:dyDescent="0.25">
      <c r="A869" t="s">
        <v>16</v>
      </c>
      <c r="B869" t="s">
        <v>167</v>
      </c>
      <c r="C869" t="s">
        <v>204</v>
      </c>
      <c r="D869">
        <v>40</v>
      </c>
      <c r="E869">
        <v>1</v>
      </c>
      <c r="P869">
        <v>1</v>
      </c>
    </row>
    <row r="870" spans="1:16" x14ac:dyDescent="0.25">
      <c r="A870" t="s">
        <v>16</v>
      </c>
      <c r="B870" t="s">
        <v>167</v>
      </c>
      <c r="C870" t="s">
        <v>205</v>
      </c>
      <c r="D870">
        <v>49</v>
      </c>
      <c r="E870">
        <v>1</v>
      </c>
      <c r="P870">
        <v>1</v>
      </c>
    </row>
    <row r="871" spans="1:16" x14ac:dyDescent="0.25">
      <c r="A871" t="s">
        <v>16</v>
      </c>
      <c r="B871" t="s">
        <v>167</v>
      </c>
      <c r="C871" t="s">
        <v>205</v>
      </c>
      <c r="D871">
        <v>60</v>
      </c>
      <c r="E871">
        <v>1</v>
      </c>
      <c r="P871">
        <v>1</v>
      </c>
    </row>
    <row r="872" spans="1:16" x14ac:dyDescent="0.25">
      <c r="A872" t="s">
        <v>16</v>
      </c>
      <c r="B872" t="s">
        <v>167</v>
      </c>
      <c r="C872" t="s">
        <v>55</v>
      </c>
      <c r="D872">
        <v>136</v>
      </c>
      <c r="F872">
        <v>1</v>
      </c>
      <c r="H872">
        <v>1</v>
      </c>
      <c r="L872">
        <v>1</v>
      </c>
      <c r="M872">
        <v>1</v>
      </c>
      <c r="P872">
        <v>1</v>
      </c>
    </row>
    <row r="873" spans="1:16" x14ac:dyDescent="0.25">
      <c r="A873" t="s">
        <v>16</v>
      </c>
      <c r="B873" t="s">
        <v>167</v>
      </c>
      <c r="C873" t="s">
        <v>206</v>
      </c>
      <c r="D873">
        <v>166</v>
      </c>
      <c r="E873">
        <v>1</v>
      </c>
    </row>
    <row r="874" spans="1:16" x14ac:dyDescent="0.25">
      <c r="A874" t="s">
        <v>16</v>
      </c>
      <c r="B874" t="s">
        <v>167</v>
      </c>
      <c r="C874" t="s">
        <v>206</v>
      </c>
      <c r="D874">
        <v>166</v>
      </c>
      <c r="E874">
        <v>1</v>
      </c>
      <c r="L874">
        <v>1</v>
      </c>
      <c r="O874">
        <v>1</v>
      </c>
      <c r="P874">
        <v>1</v>
      </c>
    </row>
    <row r="875" spans="1:16" x14ac:dyDescent="0.25">
      <c r="A875" t="s">
        <v>16</v>
      </c>
      <c r="B875" t="s">
        <v>167</v>
      </c>
      <c r="C875" t="s">
        <v>207</v>
      </c>
      <c r="D875">
        <v>126</v>
      </c>
      <c r="F875">
        <v>1</v>
      </c>
      <c r="H875">
        <v>1</v>
      </c>
      <c r="L875">
        <v>1</v>
      </c>
      <c r="M875">
        <v>1</v>
      </c>
      <c r="N875">
        <v>1</v>
      </c>
      <c r="O875">
        <v>1</v>
      </c>
      <c r="P875">
        <v>1</v>
      </c>
    </row>
    <row r="876" spans="1:16" x14ac:dyDescent="0.25">
      <c r="A876" t="s">
        <v>16</v>
      </c>
      <c r="B876" t="s">
        <v>167</v>
      </c>
      <c r="C876" t="s">
        <v>208</v>
      </c>
      <c r="D876">
        <v>40</v>
      </c>
      <c r="E876">
        <v>1</v>
      </c>
      <c r="L876">
        <v>1</v>
      </c>
      <c r="O876">
        <v>1</v>
      </c>
      <c r="P876">
        <v>1</v>
      </c>
    </row>
    <row r="877" spans="1:16" x14ac:dyDescent="0.25">
      <c r="A877" t="s">
        <v>16</v>
      </c>
      <c r="B877" t="s">
        <v>167</v>
      </c>
      <c r="C877" t="s">
        <v>209</v>
      </c>
      <c r="D877">
        <v>40</v>
      </c>
      <c r="E877">
        <v>1</v>
      </c>
      <c r="L877">
        <v>1</v>
      </c>
      <c r="P877">
        <v>1</v>
      </c>
    </row>
    <row r="878" spans="1:16" x14ac:dyDescent="0.25">
      <c r="A878" t="s">
        <v>16</v>
      </c>
      <c r="B878" t="s">
        <v>167</v>
      </c>
      <c r="C878" t="s">
        <v>210</v>
      </c>
      <c r="D878">
        <v>180</v>
      </c>
      <c r="F878">
        <v>1</v>
      </c>
      <c r="H878">
        <v>1</v>
      </c>
      <c r="P878">
        <v>1</v>
      </c>
    </row>
    <row r="879" spans="1:16" x14ac:dyDescent="0.25">
      <c r="A879" t="s">
        <v>16</v>
      </c>
      <c r="B879" t="s">
        <v>167</v>
      </c>
      <c r="C879" t="s">
        <v>211</v>
      </c>
      <c r="D879">
        <v>50</v>
      </c>
      <c r="E879">
        <v>1</v>
      </c>
      <c r="H879">
        <v>1</v>
      </c>
      <c r="L879">
        <v>1</v>
      </c>
      <c r="P879">
        <v>1</v>
      </c>
    </row>
    <row r="880" spans="1:16" x14ac:dyDescent="0.25">
      <c r="A880" t="s">
        <v>16</v>
      </c>
      <c r="B880" t="s">
        <v>167</v>
      </c>
      <c r="C880" t="s">
        <v>212</v>
      </c>
      <c r="D880">
        <v>30</v>
      </c>
      <c r="E880">
        <v>1</v>
      </c>
      <c r="N880">
        <v>1</v>
      </c>
      <c r="O880">
        <v>1</v>
      </c>
      <c r="P880">
        <v>1</v>
      </c>
    </row>
    <row r="881" spans="1:16" x14ac:dyDescent="0.25">
      <c r="A881" t="s">
        <v>16</v>
      </c>
      <c r="B881" t="s">
        <v>167</v>
      </c>
      <c r="C881" t="s">
        <v>213</v>
      </c>
      <c r="D881">
        <v>40</v>
      </c>
      <c r="E881">
        <v>1</v>
      </c>
      <c r="H881">
        <v>1</v>
      </c>
      <c r="K881">
        <v>1</v>
      </c>
      <c r="L881">
        <v>1</v>
      </c>
      <c r="N881">
        <v>1</v>
      </c>
      <c r="O881">
        <v>1</v>
      </c>
      <c r="P881">
        <v>1</v>
      </c>
    </row>
    <row r="882" spans="1:16" x14ac:dyDescent="0.25">
      <c r="A882" t="s">
        <v>16</v>
      </c>
      <c r="B882" t="s">
        <v>167</v>
      </c>
      <c r="C882" t="s">
        <v>214</v>
      </c>
      <c r="D882">
        <v>232</v>
      </c>
      <c r="E882">
        <v>1</v>
      </c>
      <c r="H882">
        <v>1</v>
      </c>
    </row>
    <row r="883" spans="1:16" x14ac:dyDescent="0.25">
      <c r="A883" t="s">
        <v>16</v>
      </c>
      <c r="B883" t="s">
        <v>167</v>
      </c>
      <c r="C883" t="s">
        <v>215</v>
      </c>
      <c r="D883">
        <v>114</v>
      </c>
      <c r="F883">
        <v>1</v>
      </c>
      <c r="I883">
        <v>1</v>
      </c>
      <c r="K883">
        <v>1</v>
      </c>
      <c r="L883">
        <v>1</v>
      </c>
      <c r="M883">
        <v>1</v>
      </c>
      <c r="N883">
        <v>1</v>
      </c>
      <c r="O883">
        <v>1</v>
      </c>
      <c r="P883">
        <v>1</v>
      </c>
    </row>
    <row r="884" spans="1:16" x14ac:dyDescent="0.25">
      <c r="A884" t="s">
        <v>16</v>
      </c>
      <c r="B884" t="s">
        <v>167</v>
      </c>
      <c r="C884" t="s">
        <v>56</v>
      </c>
      <c r="D884">
        <v>24</v>
      </c>
      <c r="E884">
        <v>1</v>
      </c>
      <c r="J884">
        <v>1</v>
      </c>
    </row>
    <row r="885" spans="1:16" x14ac:dyDescent="0.25">
      <c r="A885" t="s">
        <v>16</v>
      </c>
      <c r="B885" t="s">
        <v>167</v>
      </c>
      <c r="C885" t="s">
        <v>57</v>
      </c>
      <c r="D885">
        <v>20</v>
      </c>
      <c r="E885">
        <v>1</v>
      </c>
      <c r="I885">
        <v>1</v>
      </c>
      <c r="L885">
        <v>1</v>
      </c>
      <c r="P885">
        <v>1</v>
      </c>
    </row>
    <row r="886" spans="1:16" x14ac:dyDescent="0.25">
      <c r="A886" t="s">
        <v>16</v>
      </c>
      <c r="B886" t="s">
        <v>167</v>
      </c>
      <c r="C886" t="s">
        <v>58</v>
      </c>
      <c r="D886">
        <v>203</v>
      </c>
      <c r="F886">
        <v>1</v>
      </c>
      <c r="J886">
        <v>1</v>
      </c>
      <c r="K886">
        <v>1</v>
      </c>
      <c r="N886">
        <v>1</v>
      </c>
      <c r="O886">
        <v>1</v>
      </c>
      <c r="P886">
        <v>1</v>
      </c>
    </row>
    <row r="887" spans="1:16" x14ac:dyDescent="0.25">
      <c r="A887" t="s">
        <v>16</v>
      </c>
      <c r="B887" t="s">
        <v>167</v>
      </c>
      <c r="C887" t="s">
        <v>59</v>
      </c>
      <c r="D887">
        <v>30</v>
      </c>
      <c r="E887">
        <v>1</v>
      </c>
      <c r="H887">
        <v>1</v>
      </c>
      <c r="N887">
        <v>1</v>
      </c>
      <c r="O887">
        <v>1</v>
      </c>
      <c r="P887">
        <v>1</v>
      </c>
    </row>
    <row r="888" spans="1:16" x14ac:dyDescent="0.25">
      <c r="A888" t="s">
        <v>16</v>
      </c>
      <c r="B888" t="s">
        <v>167</v>
      </c>
      <c r="C888" t="s">
        <v>60</v>
      </c>
      <c r="D888">
        <v>24</v>
      </c>
      <c r="E888">
        <v>1</v>
      </c>
      <c r="P888">
        <v>1</v>
      </c>
    </row>
    <row r="889" spans="1:16" x14ac:dyDescent="0.25">
      <c r="A889" t="s">
        <v>16</v>
      </c>
      <c r="B889" t="s">
        <v>167</v>
      </c>
      <c r="C889" t="s">
        <v>61</v>
      </c>
      <c r="D889">
        <v>22</v>
      </c>
      <c r="E889">
        <v>1</v>
      </c>
      <c r="L889">
        <v>1</v>
      </c>
      <c r="O889">
        <v>1</v>
      </c>
      <c r="P889">
        <v>1</v>
      </c>
    </row>
    <row r="890" spans="1:16" x14ac:dyDescent="0.25">
      <c r="A890" t="s">
        <v>16</v>
      </c>
      <c r="B890" t="s">
        <v>167</v>
      </c>
      <c r="C890" t="s">
        <v>62</v>
      </c>
      <c r="D890">
        <v>17</v>
      </c>
      <c r="E890">
        <v>1</v>
      </c>
      <c r="I890">
        <v>1</v>
      </c>
      <c r="K890">
        <v>1</v>
      </c>
      <c r="O890">
        <v>1</v>
      </c>
      <c r="P890">
        <v>1</v>
      </c>
    </row>
    <row r="891" spans="1:16" x14ac:dyDescent="0.25">
      <c r="A891" t="s">
        <v>16</v>
      </c>
      <c r="B891" t="s">
        <v>167</v>
      </c>
      <c r="C891" t="s">
        <v>63</v>
      </c>
      <c r="D891">
        <v>30</v>
      </c>
      <c r="E891">
        <v>1</v>
      </c>
      <c r="H891">
        <v>1</v>
      </c>
      <c r="N891">
        <v>1</v>
      </c>
      <c r="O891">
        <v>1</v>
      </c>
      <c r="P891">
        <v>1</v>
      </c>
    </row>
    <row r="892" spans="1:16" x14ac:dyDescent="0.25">
      <c r="A892" t="s">
        <v>16</v>
      </c>
      <c r="B892" t="s">
        <v>167</v>
      </c>
      <c r="C892" t="s">
        <v>216</v>
      </c>
      <c r="D892">
        <v>16</v>
      </c>
      <c r="E892">
        <v>1</v>
      </c>
      <c r="L892">
        <v>1</v>
      </c>
      <c r="N892">
        <v>1</v>
      </c>
      <c r="O892">
        <v>1</v>
      </c>
      <c r="P892">
        <v>1</v>
      </c>
    </row>
    <row r="893" spans="1:16" x14ac:dyDescent="0.25">
      <c r="A893" t="s">
        <v>16</v>
      </c>
      <c r="B893" t="s">
        <v>167</v>
      </c>
      <c r="C893" t="s">
        <v>217</v>
      </c>
      <c r="D893">
        <v>18</v>
      </c>
      <c r="E893">
        <v>1</v>
      </c>
      <c r="H893">
        <v>1</v>
      </c>
      <c r="M893">
        <v>1</v>
      </c>
      <c r="N893">
        <v>1</v>
      </c>
      <c r="O893">
        <v>1</v>
      </c>
      <c r="P893">
        <v>1</v>
      </c>
    </row>
    <row r="894" spans="1:16" x14ac:dyDescent="0.25">
      <c r="A894" t="s">
        <v>16</v>
      </c>
      <c r="B894" t="s">
        <v>167</v>
      </c>
      <c r="C894" t="s">
        <v>64</v>
      </c>
      <c r="D894">
        <v>83</v>
      </c>
      <c r="F894">
        <v>1</v>
      </c>
      <c r="J894">
        <v>1</v>
      </c>
      <c r="K894">
        <v>1</v>
      </c>
      <c r="L894">
        <v>1</v>
      </c>
      <c r="O894">
        <v>1</v>
      </c>
      <c r="P894">
        <v>1</v>
      </c>
    </row>
    <row r="895" spans="1:16" x14ac:dyDescent="0.25">
      <c r="A895" t="s">
        <v>16</v>
      </c>
      <c r="B895" t="s">
        <v>167</v>
      </c>
      <c r="C895" t="s">
        <v>218</v>
      </c>
      <c r="D895">
        <v>197</v>
      </c>
      <c r="F895">
        <v>1</v>
      </c>
      <c r="H895">
        <v>1</v>
      </c>
      <c r="I895">
        <v>1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  <c r="P895">
        <v>1</v>
      </c>
    </row>
    <row r="896" spans="1:16" x14ac:dyDescent="0.25">
      <c r="A896" t="s">
        <v>16</v>
      </c>
      <c r="B896" t="s">
        <v>167</v>
      </c>
      <c r="C896" t="s">
        <v>219</v>
      </c>
      <c r="D896">
        <v>55</v>
      </c>
      <c r="F896">
        <v>1</v>
      </c>
      <c r="P896">
        <v>1</v>
      </c>
    </row>
    <row r="897" spans="1:16" x14ac:dyDescent="0.25">
      <c r="A897" t="s">
        <v>16</v>
      </c>
      <c r="B897" t="s">
        <v>167</v>
      </c>
      <c r="C897" t="s">
        <v>220</v>
      </c>
      <c r="D897">
        <v>34</v>
      </c>
      <c r="F897">
        <v>1</v>
      </c>
      <c r="N897">
        <v>1</v>
      </c>
      <c r="O897">
        <v>1</v>
      </c>
      <c r="P897">
        <v>1</v>
      </c>
    </row>
    <row r="898" spans="1:16" x14ac:dyDescent="0.25">
      <c r="A898" t="s">
        <v>16</v>
      </c>
      <c r="B898" t="s">
        <v>167</v>
      </c>
      <c r="C898" t="s">
        <v>221</v>
      </c>
      <c r="D898">
        <v>140</v>
      </c>
      <c r="F898">
        <v>1</v>
      </c>
      <c r="H898">
        <v>1</v>
      </c>
      <c r="L898">
        <v>1</v>
      </c>
      <c r="M898">
        <v>1</v>
      </c>
      <c r="N898">
        <v>1</v>
      </c>
      <c r="O898">
        <v>1</v>
      </c>
      <c r="P898">
        <v>1</v>
      </c>
    </row>
    <row r="899" spans="1:16" x14ac:dyDescent="0.25">
      <c r="A899" t="s">
        <v>16</v>
      </c>
      <c r="B899" t="s">
        <v>167</v>
      </c>
      <c r="C899" t="s">
        <v>65</v>
      </c>
      <c r="D899">
        <v>36</v>
      </c>
      <c r="E899">
        <v>1</v>
      </c>
      <c r="J899">
        <v>1</v>
      </c>
      <c r="L899">
        <v>1</v>
      </c>
      <c r="O899">
        <v>1</v>
      </c>
      <c r="P899">
        <v>1</v>
      </c>
    </row>
    <row r="900" spans="1:16" x14ac:dyDescent="0.25">
      <c r="A900" t="s">
        <v>16</v>
      </c>
      <c r="B900" t="s">
        <v>167</v>
      </c>
      <c r="C900" t="s">
        <v>66</v>
      </c>
      <c r="D900">
        <v>42</v>
      </c>
      <c r="G900">
        <v>1</v>
      </c>
      <c r="H900">
        <v>1</v>
      </c>
      <c r="I900">
        <v>1</v>
      </c>
      <c r="J900">
        <v>1</v>
      </c>
      <c r="K900">
        <v>1</v>
      </c>
      <c r="L900">
        <v>1</v>
      </c>
      <c r="O900">
        <v>1</v>
      </c>
      <c r="P900">
        <v>1</v>
      </c>
    </row>
    <row r="901" spans="1:16" x14ac:dyDescent="0.25">
      <c r="A901" t="s">
        <v>16</v>
      </c>
      <c r="B901" t="s">
        <v>167</v>
      </c>
      <c r="C901" t="s">
        <v>67</v>
      </c>
      <c r="D901">
        <v>17</v>
      </c>
      <c r="E901">
        <v>1</v>
      </c>
      <c r="O901">
        <v>1</v>
      </c>
      <c r="P901">
        <v>1</v>
      </c>
    </row>
    <row r="902" spans="1:16" x14ac:dyDescent="0.25">
      <c r="A902" t="s">
        <v>16</v>
      </c>
      <c r="B902" t="s">
        <v>167</v>
      </c>
      <c r="C902" t="s">
        <v>68</v>
      </c>
      <c r="D902">
        <v>20</v>
      </c>
      <c r="E902">
        <v>1</v>
      </c>
      <c r="H902">
        <v>1</v>
      </c>
      <c r="O902">
        <v>1</v>
      </c>
      <c r="P902">
        <v>1</v>
      </c>
    </row>
    <row r="903" spans="1:16" x14ac:dyDescent="0.25">
      <c r="A903" t="s">
        <v>16</v>
      </c>
      <c r="B903" t="s">
        <v>167</v>
      </c>
      <c r="C903" t="s">
        <v>69</v>
      </c>
      <c r="D903">
        <v>30</v>
      </c>
      <c r="E903">
        <v>1</v>
      </c>
      <c r="H903">
        <v>1</v>
      </c>
      <c r="O903">
        <v>1</v>
      </c>
      <c r="P903">
        <v>1</v>
      </c>
    </row>
    <row r="904" spans="1:16" x14ac:dyDescent="0.25">
      <c r="A904" t="s">
        <v>16</v>
      </c>
      <c r="B904" t="s">
        <v>167</v>
      </c>
      <c r="C904" t="s">
        <v>70</v>
      </c>
      <c r="D904">
        <v>63</v>
      </c>
      <c r="G904">
        <v>1</v>
      </c>
      <c r="O904">
        <v>1</v>
      </c>
      <c r="P904">
        <v>1</v>
      </c>
    </row>
    <row r="905" spans="1:16" x14ac:dyDescent="0.25">
      <c r="A905" t="s">
        <v>16</v>
      </c>
      <c r="B905" t="s">
        <v>167</v>
      </c>
      <c r="C905" t="s">
        <v>71</v>
      </c>
      <c r="D905">
        <v>17</v>
      </c>
      <c r="E905">
        <v>1</v>
      </c>
      <c r="H905">
        <v>1</v>
      </c>
      <c r="K905">
        <v>1</v>
      </c>
      <c r="M905">
        <v>1</v>
      </c>
      <c r="O905">
        <v>1</v>
      </c>
      <c r="P905">
        <v>1</v>
      </c>
    </row>
    <row r="906" spans="1:16" x14ac:dyDescent="0.25">
      <c r="A906" t="s">
        <v>16</v>
      </c>
      <c r="B906" t="s">
        <v>167</v>
      </c>
      <c r="C906" t="s">
        <v>165</v>
      </c>
      <c r="D906">
        <v>10</v>
      </c>
      <c r="E906">
        <v>1</v>
      </c>
      <c r="H906">
        <v>1</v>
      </c>
      <c r="I906">
        <v>1</v>
      </c>
      <c r="J906">
        <v>1</v>
      </c>
      <c r="K906">
        <v>1</v>
      </c>
      <c r="L906">
        <v>1</v>
      </c>
      <c r="M906">
        <v>1</v>
      </c>
      <c r="N906">
        <v>1</v>
      </c>
      <c r="O906">
        <v>1</v>
      </c>
      <c r="P906">
        <v>1</v>
      </c>
    </row>
    <row r="907" spans="1:16" x14ac:dyDescent="0.25">
      <c r="A907" t="s">
        <v>16</v>
      </c>
      <c r="B907" t="s">
        <v>167</v>
      </c>
      <c r="C907" t="s">
        <v>222</v>
      </c>
      <c r="D907">
        <v>40</v>
      </c>
      <c r="E907">
        <v>1</v>
      </c>
      <c r="H907">
        <v>1</v>
      </c>
      <c r="I907">
        <v>1</v>
      </c>
      <c r="J907">
        <v>1</v>
      </c>
      <c r="L907">
        <v>1</v>
      </c>
      <c r="M907">
        <v>1</v>
      </c>
      <c r="N907">
        <v>1</v>
      </c>
      <c r="O907">
        <v>1</v>
      </c>
      <c r="P907">
        <v>1</v>
      </c>
    </row>
    <row r="908" spans="1:16" x14ac:dyDescent="0.25">
      <c r="A908" t="s">
        <v>16</v>
      </c>
      <c r="B908" t="s">
        <v>167</v>
      </c>
      <c r="C908" t="s">
        <v>72</v>
      </c>
      <c r="D908">
        <v>10</v>
      </c>
      <c r="E908">
        <v>1</v>
      </c>
      <c r="H908">
        <v>1</v>
      </c>
      <c r="K908">
        <v>1</v>
      </c>
      <c r="L908">
        <v>1</v>
      </c>
      <c r="M908">
        <v>1</v>
      </c>
      <c r="N908">
        <v>1</v>
      </c>
      <c r="O908">
        <v>1</v>
      </c>
      <c r="P908">
        <v>1</v>
      </c>
    </row>
    <row r="909" spans="1:16" x14ac:dyDescent="0.25">
      <c r="A909" t="s">
        <v>16</v>
      </c>
      <c r="B909" t="s">
        <v>167</v>
      </c>
      <c r="C909" t="s">
        <v>73</v>
      </c>
      <c r="D909">
        <v>10</v>
      </c>
      <c r="E909">
        <v>1</v>
      </c>
      <c r="K909">
        <v>1</v>
      </c>
      <c r="M909">
        <v>1</v>
      </c>
      <c r="P909">
        <v>1</v>
      </c>
    </row>
    <row r="910" spans="1:16" x14ac:dyDescent="0.25">
      <c r="A910" t="s">
        <v>16</v>
      </c>
      <c r="B910" t="s">
        <v>167</v>
      </c>
      <c r="C910" t="s">
        <v>74</v>
      </c>
      <c r="D910">
        <v>102</v>
      </c>
      <c r="G910">
        <v>1</v>
      </c>
      <c r="H910">
        <v>1</v>
      </c>
      <c r="I910">
        <v>1</v>
      </c>
      <c r="J910">
        <v>1</v>
      </c>
      <c r="P910">
        <v>1</v>
      </c>
    </row>
    <row r="911" spans="1:16" x14ac:dyDescent="0.25">
      <c r="A911" t="s">
        <v>16</v>
      </c>
      <c r="B911" t="s">
        <v>167</v>
      </c>
      <c r="C911" t="s">
        <v>75</v>
      </c>
      <c r="D911">
        <v>20</v>
      </c>
      <c r="E911">
        <v>1</v>
      </c>
      <c r="H911">
        <v>1</v>
      </c>
      <c r="N911">
        <v>1</v>
      </c>
    </row>
    <row r="912" spans="1:16" x14ac:dyDescent="0.25">
      <c r="A912" t="s">
        <v>16</v>
      </c>
      <c r="B912" t="s">
        <v>167</v>
      </c>
      <c r="C912" t="s">
        <v>76</v>
      </c>
      <c r="D912">
        <v>30</v>
      </c>
      <c r="E912">
        <v>1</v>
      </c>
      <c r="H912">
        <v>1</v>
      </c>
      <c r="L912">
        <v>1</v>
      </c>
      <c r="M912">
        <v>1</v>
      </c>
      <c r="P912">
        <v>1</v>
      </c>
    </row>
    <row r="913" spans="1:16" x14ac:dyDescent="0.25">
      <c r="A913" t="s">
        <v>16</v>
      </c>
      <c r="B913" t="s">
        <v>167</v>
      </c>
      <c r="C913" t="s">
        <v>223</v>
      </c>
      <c r="D913">
        <v>90</v>
      </c>
      <c r="E913">
        <v>1</v>
      </c>
      <c r="K913">
        <v>1</v>
      </c>
      <c r="M913">
        <v>1</v>
      </c>
      <c r="P913">
        <v>1</v>
      </c>
    </row>
    <row r="914" spans="1:16" x14ac:dyDescent="0.25">
      <c r="A914" t="s">
        <v>16</v>
      </c>
      <c r="B914" t="s">
        <v>167</v>
      </c>
      <c r="C914" t="s">
        <v>224</v>
      </c>
      <c r="D914">
        <v>282</v>
      </c>
      <c r="E914">
        <v>1</v>
      </c>
      <c r="J914">
        <v>1</v>
      </c>
    </row>
    <row r="915" spans="1:16" x14ac:dyDescent="0.25">
      <c r="A915" t="s">
        <v>16</v>
      </c>
      <c r="B915" t="s">
        <v>167</v>
      </c>
      <c r="C915" t="s">
        <v>77</v>
      </c>
      <c r="D915">
        <v>102</v>
      </c>
      <c r="G915">
        <v>1</v>
      </c>
      <c r="O915">
        <v>1</v>
      </c>
      <c r="P915">
        <v>1</v>
      </c>
    </row>
    <row r="916" spans="1:16" x14ac:dyDescent="0.25">
      <c r="A916" t="s">
        <v>16</v>
      </c>
      <c r="B916" t="s">
        <v>167</v>
      </c>
      <c r="C916" t="s">
        <v>78</v>
      </c>
      <c r="D916">
        <v>20</v>
      </c>
      <c r="E916">
        <v>1</v>
      </c>
    </row>
    <row r="917" spans="1:16" x14ac:dyDescent="0.25">
      <c r="A917" t="s">
        <v>16</v>
      </c>
      <c r="B917" t="s">
        <v>167</v>
      </c>
      <c r="C917" t="s">
        <v>79</v>
      </c>
      <c r="D917">
        <v>30</v>
      </c>
      <c r="E917">
        <v>1</v>
      </c>
      <c r="O917">
        <v>1</v>
      </c>
      <c r="P917">
        <v>1</v>
      </c>
    </row>
    <row r="918" spans="1:16" x14ac:dyDescent="0.25">
      <c r="A918" t="s">
        <v>16</v>
      </c>
      <c r="B918" t="s">
        <v>167</v>
      </c>
      <c r="C918" t="s">
        <v>225</v>
      </c>
      <c r="D918">
        <v>114</v>
      </c>
      <c r="E918">
        <v>1</v>
      </c>
      <c r="P918">
        <v>1</v>
      </c>
    </row>
    <row r="919" spans="1:16" x14ac:dyDescent="0.25">
      <c r="A919" t="s">
        <v>16</v>
      </c>
      <c r="B919" t="s">
        <v>167</v>
      </c>
      <c r="C919" t="s">
        <v>226</v>
      </c>
      <c r="D919">
        <v>162</v>
      </c>
      <c r="E919">
        <v>1</v>
      </c>
      <c r="M919">
        <v>1</v>
      </c>
      <c r="N919">
        <v>1</v>
      </c>
      <c r="P919">
        <v>1</v>
      </c>
    </row>
    <row r="920" spans="1:16" x14ac:dyDescent="0.25">
      <c r="A920" t="s">
        <v>16</v>
      </c>
      <c r="B920" t="s">
        <v>167</v>
      </c>
      <c r="C920" t="s">
        <v>80</v>
      </c>
      <c r="D920">
        <v>30</v>
      </c>
      <c r="E920">
        <v>1</v>
      </c>
      <c r="N920">
        <v>1</v>
      </c>
      <c r="O920">
        <v>1</v>
      </c>
      <c r="P920">
        <v>1</v>
      </c>
    </row>
    <row r="921" spans="1:16" x14ac:dyDescent="0.25">
      <c r="A921" t="s">
        <v>16</v>
      </c>
      <c r="B921" t="s">
        <v>167</v>
      </c>
      <c r="C921" t="s">
        <v>81</v>
      </c>
      <c r="D921">
        <v>85</v>
      </c>
      <c r="F921">
        <v>1</v>
      </c>
      <c r="H921">
        <v>1</v>
      </c>
      <c r="I921">
        <v>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1</v>
      </c>
    </row>
    <row r="922" spans="1:16" x14ac:dyDescent="0.25">
      <c r="A922" t="s">
        <v>16</v>
      </c>
      <c r="B922" t="s">
        <v>167</v>
      </c>
      <c r="C922" t="s">
        <v>82</v>
      </c>
      <c r="D922">
        <v>300</v>
      </c>
      <c r="F922">
        <v>1</v>
      </c>
      <c r="N922">
        <v>1</v>
      </c>
    </row>
    <row r="923" spans="1:16" x14ac:dyDescent="0.25">
      <c r="A923" t="s">
        <v>16</v>
      </c>
      <c r="B923" t="s">
        <v>167</v>
      </c>
      <c r="C923" t="s">
        <v>83</v>
      </c>
      <c r="D923">
        <v>82</v>
      </c>
      <c r="F923">
        <v>1</v>
      </c>
      <c r="H923">
        <v>1</v>
      </c>
      <c r="O923">
        <v>1</v>
      </c>
      <c r="P923">
        <v>1</v>
      </c>
    </row>
    <row r="924" spans="1:16" x14ac:dyDescent="0.25">
      <c r="A924" t="s">
        <v>16</v>
      </c>
      <c r="B924" t="s">
        <v>167</v>
      </c>
      <c r="C924" t="s">
        <v>84</v>
      </c>
      <c r="D924">
        <v>40</v>
      </c>
      <c r="E924">
        <v>1</v>
      </c>
      <c r="P924">
        <v>1</v>
      </c>
    </row>
    <row r="925" spans="1:16" x14ac:dyDescent="0.25">
      <c r="A925" t="s">
        <v>16</v>
      </c>
      <c r="B925" t="s">
        <v>167</v>
      </c>
      <c r="C925" t="s">
        <v>85</v>
      </c>
      <c r="D925">
        <v>30</v>
      </c>
      <c r="E925">
        <v>1</v>
      </c>
      <c r="H925">
        <v>1</v>
      </c>
      <c r="K925">
        <v>1</v>
      </c>
      <c r="L925">
        <v>1</v>
      </c>
      <c r="N925">
        <v>1</v>
      </c>
      <c r="O925">
        <v>1</v>
      </c>
      <c r="P925">
        <v>1</v>
      </c>
    </row>
    <row r="926" spans="1:16" x14ac:dyDescent="0.25">
      <c r="A926" t="s">
        <v>16</v>
      </c>
      <c r="B926" t="s">
        <v>167</v>
      </c>
      <c r="C926" t="s">
        <v>86</v>
      </c>
      <c r="D926">
        <v>30</v>
      </c>
      <c r="E926">
        <v>1</v>
      </c>
      <c r="H926">
        <v>1</v>
      </c>
      <c r="K926">
        <v>1</v>
      </c>
      <c r="P926">
        <v>1</v>
      </c>
    </row>
    <row r="927" spans="1:16" x14ac:dyDescent="0.25">
      <c r="A927" t="s">
        <v>16</v>
      </c>
      <c r="B927" t="s">
        <v>167</v>
      </c>
      <c r="C927" t="s">
        <v>87</v>
      </c>
      <c r="D927">
        <v>120</v>
      </c>
      <c r="E927">
        <v>1</v>
      </c>
      <c r="L927">
        <v>1</v>
      </c>
      <c r="M927">
        <v>1</v>
      </c>
      <c r="N927">
        <v>1</v>
      </c>
      <c r="O927">
        <v>1</v>
      </c>
      <c r="P927">
        <v>1</v>
      </c>
    </row>
    <row r="928" spans="1:16" x14ac:dyDescent="0.25">
      <c r="A928" t="s">
        <v>16</v>
      </c>
      <c r="B928" t="s">
        <v>167</v>
      </c>
      <c r="C928" t="s">
        <v>88</v>
      </c>
      <c r="D928">
        <v>150</v>
      </c>
      <c r="F928">
        <v>1</v>
      </c>
      <c r="H928">
        <v>1</v>
      </c>
      <c r="L928">
        <v>1</v>
      </c>
      <c r="M928">
        <v>1</v>
      </c>
      <c r="N928">
        <v>1</v>
      </c>
      <c r="O928">
        <v>1</v>
      </c>
      <c r="P928">
        <v>1</v>
      </c>
    </row>
    <row r="929" spans="1:16" x14ac:dyDescent="0.25">
      <c r="A929" t="s">
        <v>16</v>
      </c>
      <c r="B929" t="s">
        <v>167</v>
      </c>
      <c r="C929" t="s">
        <v>89</v>
      </c>
      <c r="D929">
        <v>218</v>
      </c>
      <c r="F929">
        <v>1</v>
      </c>
      <c r="N929">
        <v>1</v>
      </c>
    </row>
    <row r="930" spans="1:16" x14ac:dyDescent="0.25">
      <c r="A930" t="s">
        <v>16</v>
      </c>
      <c r="B930" t="s">
        <v>167</v>
      </c>
      <c r="C930" t="s">
        <v>90</v>
      </c>
      <c r="D930">
        <v>154</v>
      </c>
      <c r="F930">
        <v>1</v>
      </c>
      <c r="H930">
        <v>1</v>
      </c>
      <c r="I930">
        <v>1</v>
      </c>
      <c r="J930">
        <v>1</v>
      </c>
      <c r="K930">
        <v>1</v>
      </c>
      <c r="L930">
        <v>1</v>
      </c>
      <c r="M930">
        <v>1</v>
      </c>
      <c r="N930">
        <v>1</v>
      </c>
      <c r="O930">
        <v>1</v>
      </c>
      <c r="P930">
        <v>1</v>
      </c>
    </row>
    <row r="931" spans="1:16" x14ac:dyDescent="0.25">
      <c r="A931" t="s">
        <v>16</v>
      </c>
      <c r="B931" t="s">
        <v>167</v>
      </c>
      <c r="C931" t="s">
        <v>91</v>
      </c>
      <c r="D931">
        <v>100</v>
      </c>
      <c r="E931">
        <v>1</v>
      </c>
      <c r="O931">
        <v>1</v>
      </c>
      <c r="P931">
        <v>1</v>
      </c>
    </row>
    <row r="932" spans="1:16" x14ac:dyDescent="0.25">
      <c r="A932" t="s">
        <v>16</v>
      </c>
      <c r="B932" t="s">
        <v>167</v>
      </c>
      <c r="C932" t="s">
        <v>92</v>
      </c>
      <c r="D932">
        <v>20</v>
      </c>
      <c r="E932">
        <v>1</v>
      </c>
      <c r="O932">
        <v>1</v>
      </c>
      <c r="P932">
        <v>1</v>
      </c>
    </row>
    <row r="933" spans="1:16" x14ac:dyDescent="0.25">
      <c r="A933" t="s">
        <v>16</v>
      </c>
      <c r="B933" t="s">
        <v>167</v>
      </c>
      <c r="C933" t="s">
        <v>93</v>
      </c>
      <c r="D933">
        <v>132</v>
      </c>
      <c r="F933">
        <v>1</v>
      </c>
      <c r="H933">
        <v>1</v>
      </c>
      <c r="O933">
        <v>1</v>
      </c>
      <c r="P933">
        <v>1</v>
      </c>
    </row>
    <row r="934" spans="1:16" x14ac:dyDescent="0.25">
      <c r="A934" t="s">
        <v>16</v>
      </c>
      <c r="B934" t="s">
        <v>167</v>
      </c>
      <c r="C934" t="s">
        <v>94</v>
      </c>
      <c r="D934">
        <v>80</v>
      </c>
      <c r="F934">
        <v>1</v>
      </c>
      <c r="H934">
        <v>1</v>
      </c>
      <c r="K934">
        <v>1</v>
      </c>
      <c r="M934">
        <v>1</v>
      </c>
      <c r="O934">
        <v>1</v>
      </c>
      <c r="P934">
        <v>1</v>
      </c>
    </row>
    <row r="935" spans="1:16" x14ac:dyDescent="0.25">
      <c r="A935" t="s">
        <v>16</v>
      </c>
      <c r="B935" t="s">
        <v>167</v>
      </c>
      <c r="C935" t="s">
        <v>95</v>
      </c>
      <c r="D935">
        <v>50</v>
      </c>
      <c r="F935">
        <v>1</v>
      </c>
      <c r="P935">
        <v>1</v>
      </c>
    </row>
    <row r="936" spans="1:16" x14ac:dyDescent="0.25">
      <c r="A936" t="s">
        <v>16</v>
      </c>
      <c r="B936" t="s">
        <v>167</v>
      </c>
      <c r="C936" t="s">
        <v>96</v>
      </c>
      <c r="D936">
        <v>65</v>
      </c>
      <c r="F936">
        <v>1</v>
      </c>
      <c r="H936">
        <v>1</v>
      </c>
      <c r="N936">
        <v>1</v>
      </c>
      <c r="O936">
        <v>1</v>
      </c>
      <c r="P936">
        <v>1</v>
      </c>
    </row>
    <row r="937" spans="1:16" x14ac:dyDescent="0.25">
      <c r="A937" t="s">
        <v>16</v>
      </c>
      <c r="B937" t="s">
        <v>167</v>
      </c>
      <c r="C937" t="s">
        <v>97</v>
      </c>
      <c r="D937">
        <v>15</v>
      </c>
      <c r="E937">
        <v>1</v>
      </c>
      <c r="H937">
        <v>1</v>
      </c>
      <c r="O937">
        <v>1</v>
      </c>
      <c r="P937">
        <v>1</v>
      </c>
    </row>
    <row r="938" spans="1:16" x14ac:dyDescent="0.25">
      <c r="A938" t="s">
        <v>16</v>
      </c>
      <c r="B938" t="s">
        <v>167</v>
      </c>
      <c r="C938" t="s">
        <v>98</v>
      </c>
      <c r="D938">
        <v>154</v>
      </c>
      <c r="F938">
        <v>1</v>
      </c>
      <c r="H938">
        <v>1</v>
      </c>
      <c r="M938">
        <v>1</v>
      </c>
      <c r="N938">
        <v>1</v>
      </c>
      <c r="O938">
        <v>1</v>
      </c>
    </row>
    <row r="939" spans="1:16" x14ac:dyDescent="0.25">
      <c r="A939" t="s">
        <v>16</v>
      </c>
      <c r="B939" t="s">
        <v>167</v>
      </c>
      <c r="C939" t="s">
        <v>99</v>
      </c>
      <c r="D939">
        <v>20</v>
      </c>
      <c r="E939">
        <v>1</v>
      </c>
      <c r="H939">
        <v>1</v>
      </c>
      <c r="O939">
        <v>1</v>
      </c>
      <c r="P939">
        <v>1</v>
      </c>
    </row>
    <row r="940" spans="1:16" x14ac:dyDescent="0.25">
      <c r="A940" t="s">
        <v>16</v>
      </c>
      <c r="B940" t="s">
        <v>167</v>
      </c>
      <c r="C940" t="s">
        <v>227</v>
      </c>
      <c r="D940">
        <v>15</v>
      </c>
      <c r="E940">
        <v>1</v>
      </c>
      <c r="J940">
        <v>1</v>
      </c>
      <c r="N940">
        <v>1</v>
      </c>
      <c r="O940">
        <v>1</v>
      </c>
      <c r="P940">
        <v>1</v>
      </c>
    </row>
    <row r="941" spans="1:16" x14ac:dyDescent="0.25">
      <c r="A941" t="s">
        <v>16</v>
      </c>
      <c r="B941" t="s">
        <v>167</v>
      </c>
      <c r="C941" t="s">
        <v>100</v>
      </c>
      <c r="D941">
        <v>28</v>
      </c>
      <c r="E941">
        <v>1</v>
      </c>
      <c r="H941">
        <v>1</v>
      </c>
      <c r="O941">
        <v>1</v>
      </c>
      <c r="P941">
        <v>1</v>
      </c>
    </row>
    <row r="942" spans="1:16" x14ac:dyDescent="0.25">
      <c r="A942" t="s">
        <v>16</v>
      </c>
      <c r="B942" t="s">
        <v>167</v>
      </c>
      <c r="C942" t="s">
        <v>101</v>
      </c>
      <c r="D942">
        <v>12</v>
      </c>
      <c r="E942">
        <v>1</v>
      </c>
      <c r="H942">
        <v>1</v>
      </c>
      <c r="I942">
        <v>1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1</v>
      </c>
      <c r="P942">
        <v>1</v>
      </c>
    </row>
    <row r="943" spans="1:16" x14ac:dyDescent="0.25">
      <c r="A943" t="s">
        <v>16</v>
      </c>
      <c r="B943" t="s">
        <v>167</v>
      </c>
      <c r="C943" t="s">
        <v>102</v>
      </c>
      <c r="D943">
        <v>203</v>
      </c>
      <c r="F943">
        <v>1</v>
      </c>
      <c r="H943">
        <v>1</v>
      </c>
      <c r="K943">
        <v>1</v>
      </c>
      <c r="L943">
        <v>1</v>
      </c>
      <c r="P943">
        <v>1</v>
      </c>
    </row>
    <row r="944" spans="1:16" x14ac:dyDescent="0.25">
      <c r="A944" t="s">
        <v>16</v>
      </c>
      <c r="B944" t="s">
        <v>167</v>
      </c>
      <c r="C944" t="s">
        <v>103</v>
      </c>
      <c r="D944">
        <v>8</v>
      </c>
      <c r="E944">
        <v>1</v>
      </c>
      <c r="H944">
        <v>1</v>
      </c>
      <c r="I944">
        <v>1</v>
      </c>
      <c r="J944">
        <v>1</v>
      </c>
      <c r="K944">
        <v>1</v>
      </c>
      <c r="L944">
        <v>1</v>
      </c>
      <c r="M944">
        <v>1</v>
      </c>
      <c r="N944">
        <v>1</v>
      </c>
      <c r="O944">
        <v>1</v>
      </c>
      <c r="P944">
        <v>1</v>
      </c>
    </row>
    <row r="945" spans="1:16" x14ac:dyDescent="0.25">
      <c r="A945" t="s">
        <v>16</v>
      </c>
      <c r="B945" t="s">
        <v>167</v>
      </c>
      <c r="C945" t="s">
        <v>104</v>
      </c>
      <c r="D945">
        <v>10</v>
      </c>
      <c r="E945">
        <v>1</v>
      </c>
      <c r="H945">
        <v>1</v>
      </c>
      <c r="I945">
        <v>1</v>
      </c>
      <c r="J945">
        <v>1</v>
      </c>
      <c r="K945">
        <v>1</v>
      </c>
      <c r="L945">
        <v>1</v>
      </c>
      <c r="M945">
        <v>1</v>
      </c>
      <c r="P945">
        <v>1</v>
      </c>
    </row>
    <row r="946" spans="1:16" x14ac:dyDescent="0.25">
      <c r="A946" t="s">
        <v>16</v>
      </c>
      <c r="B946" t="s">
        <v>167</v>
      </c>
      <c r="C946" t="s">
        <v>105</v>
      </c>
      <c r="D946">
        <v>10</v>
      </c>
      <c r="E946">
        <v>1</v>
      </c>
      <c r="H946">
        <v>1</v>
      </c>
      <c r="I946">
        <v>1</v>
      </c>
      <c r="J946">
        <v>1</v>
      </c>
      <c r="L946">
        <v>1</v>
      </c>
      <c r="M946">
        <v>1</v>
      </c>
      <c r="P946">
        <v>1</v>
      </c>
    </row>
    <row r="947" spans="1:16" x14ac:dyDescent="0.25">
      <c r="A947" t="s">
        <v>16</v>
      </c>
      <c r="B947" t="s">
        <v>167</v>
      </c>
      <c r="C947" t="s">
        <v>106</v>
      </c>
      <c r="D947">
        <v>10</v>
      </c>
      <c r="E947">
        <v>1</v>
      </c>
      <c r="H947">
        <v>1</v>
      </c>
      <c r="I947">
        <v>1</v>
      </c>
      <c r="J947">
        <v>1</v>
      </c>
      <c r="K947">
        <v>1</v>
      </c>
      <c r="L947">
        <v>1</v>
      </c>
      <c r="M947">
        <v>1</v>
      </c>
      <c r="P947">
        <v>1</v>
      </c>
    </row>
    <row r="948" spans="1:16" x14ac:dyDescent="0.25">
      <c r="A948" t="s">
        <v>16</v>
      </c>
      <c r="B948" t="s">
        <v>167</v>
      </c>
      <c r="C948" t="s">
        <v>107</v>
      </c>
      <c r="D948">
        <v>10</v>
      </c>
      <c r="E948">
        <v>1</v>
      </c>
      <c r="H948">
        <v>1</v>
      </c>
      <c r="I948">
        <v>1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</v>
      </c>
      <c r="P948">
        <v>1</v>
      </c>
    </row>
    <row r="949" spans="1:16" x14ac:dyDescent="0.25">
      <c r="A949" t="s">
        <v>16</v>
      </c>
      <c r="B949" t="s">
        <v>167</v>
      </c>
      <c r="C949" t="s">
        <v>108</v>
      </c>
      <c r="D949">
        <v>10</v>
      </c>
      <c r="E949">
        <v>1</v>
      </c>
      <c r="H949">
        <v>1</v>
      </c>
      <c r="I949">
        <v>1</v>
      </c>
      <c r="J949">
        <v>1</v>
      </c>
      <c r="K949">
        <v>1</v>
      </c>
      <c r="L949">
        <v>1</v>
      </c>
      <c r="M949">
        <v>1</v>
      </c>
      <c r="N949">
        <v>1</v>
      </c>
      <c r="O949">
        <v>1</v>
      </c>
      <c r="P949">
        <v>1</v>
      </c>
    </row>
    <row r="950" spans="1:16" x14ac:dyDescent="0.25">
      <c r="A950" t="s">
        <v>16</v>
      </c>
      <c r="B950" t="s">
        <v>167</v>
      </c>
      <c r="C950" t="s">
        <v>109</v>
      </c>
      <c r="D950">
        <v>10</v>
      </c>
      <c r="E950">
        <v>1</v>
      </c>
      <c r="H950">
        <v>1</v>
      </c>
      <c r="I950">
        <v>1</v>
      </c>
      <c r="J950">
        <v>1</v>
      </c>
      <c r="K950">
        <v>1</v>
      </c>
      <c r="L950">
        <v>1</v>
      </c>
      <c r="M950">
        <v>1</v>
      </c>
      <c r="N950">
        <v>1</v>
      </c>
      <c r="O950">
        <v>1</v>
      </c>
      <c r="P950">
        <v>1</v>
      </c>
    </row>
    <row r="951" spans="1:16" x14ac:dyDescent="0.25">
      <c r="A951" t="s">
        <v>16</v>
      </c>
      <c r="B951" t="s">
        <v>167</v>
      </c>
      <c r="C951" t="s">
        <v>110</v>
      </c>
      <c r="D951">
        <v>18</v>
      </c>
      <c r="E951">
        <v>1</v>
      </c>
      <c r="H951">
        <v>1</v>
      </c>
      <c r="L951">
        <v>1</v>
      </c>
      <c r="N951">
        <v>1</v>
      </c>
      <c r="O951">
        <v>1</v>
      </c>
      <c r="P951">
        <v>1</v>
      </c>
    </row>
    <row r="952" spans="1:16" x14ac:dyDescent="0.25">
      <c r="A952" t="s">
        <v>16</v>
      </c>
      <c r="B952" t="s">
        <v>167</v>
      </c>
      <c r="C952" t="s">
        <v>111</v>
      </c>
      <c r="D952">
        <v>8</v>
      </c>
      <c r="E952">
        <v>1</v>
      </c>
      <c r="H952">
        <v>1</v>
      </c>
      <c r="I952">
        <v>1</v>
      </c>
      <c r="J952">
        <v>1</v>
      </c>
      <c r="K952">
        <v>1</v>
      </c>
      <c r="L952">
        <v>1</v>
      </c>
      <c r="M952">
        <v>1</v>
      </c>
      <c r="N952">
        <v>1</v>
      </c>
      <c r="O952">
        <v>1</v>
      </c>
      <c r="P952">
        <v>1</v>
      </c>
    </row>
    <row r="953" spans="1:16" x14ac:dyDescent="0.25">
      <c r="A953" t="s">
        <v>16</v>
      </c>
      <c r="B953" t="s">
        <v>167</v>
      </c>
      <c r="C953" t="s">
        <v>112</v>
      </c>
      <c r="D953">
        <v>8</v>
      </c>
      <c r="E953">
        <v>1</v>
      </c>
      <c r="H953">
        <v>1</v>
      </c>
      <c r="I953">
        <v>1</v>
      </c>
      <c r="J953">
        <v>1</v>
      </c>
      <c r="K953">
        <v>1</v>
      </c>
      <c r="L953">
        <v>1</v>
      </c>
      <c r="M953">
        <v>1</v>
      </c>
      <c r="N953">
        <v>1</v>
      </c>
      <c r="P953">
        <v>1</v>
      </c>
    </row>
    <row r="954" spans="1:16" x14ac:dyDescent="0.25">
      <c r="A954" t="s">
        <v>16</v>
      </c>
      <c r="B954" t="s">
        <v>167</v>
      </c>
      <c r="C954" t="s">
        <v>113</v>
      </c>
      <c r="D954">
        <v>8</v>
      </c>
      <c r="E954">
        <v>1</v>
      </c>
      <c r="H954">
        <v>1</v>
      </c>
      <c r="I954">
        <v>1</v>
      </c>
      <c r="J954">
        <v>1</v>
      </c>
      <c r="K954">
        <v>1</v>
      </c>
      <c r="L954">
        <v>1</v>
      </c>
      <c r="M954">
        <v>1</v>
      </c>
      <c r="N954">
        <v>1</v>
      </c>
      <c r="O954">
        <v>1</v>
      </c>
      <c r="P954">
        <v>1</v>
      </c>
    </row>
    <row r="955" spans="1:16" x14ac:dyDescent="0.25">
      <c r="A955" t="s">
        <v>16</v>
      </c>
      <c r="B955" t="s">
        <v>167</v>
      </c>
      <c r="C955" t="s">
        <v>114</v>
      </c>
      <c r="D955">
        <v>8</v>
      </c>
      <c r="E955">
        <v>1</v>
      </c>
      <c r="H955">
        <v>1</v>
      </c>
      <c r="I955">
        <v>1</v>
      </c>
      <c r="J955">
        <v>1</v>
      </c>
      <c r="K955">
        <v>1</v>
      </c>
      <c r="L955">
        <v>1</v>
      </c>
      <c r="M955">
        <v>1</v>
      </c>
      <c r="N955">
        <v>1</v>
      </c>
      <c r="O955">
        <v>1</v>
      </c>
      <c r="P955">
        <v>1</v>
      </c>
    </row>
    <row r="956" spans="1:16" x14ac:dyDescent="0.25">
      <c r="A956" t="s">
        <v>16</v>
      </c>
      <c r="B956" t="s">
        <v>167</v>
      </c>
      <c r="C956" t="s">
        <v>115</v>
      </c>
      <c r="D956">
        <v>10</v>
      </c>
      <c r="E956">
        <v>1</v>
      </c>
      <c r="H956">
        <v>1</v>
      </c>
      <c r="I956">
        <v>1</v>
      </c>
      <c r="J956">
        <v>1</v>
      </c>
      <c r="K956">
        <v>1</v>
      </c>
      <c r="L956">
        <v>1</v>
      </c>
      <c r="M956">
        <v>1</v>
      </c>
      <c r="N956">
        <v>1</v>
      </c>
      <c r="O956">
        <v>1</v>
      </c>
      <c r="P956">
        <v>1</v>
      </c>
    </row>
    <row r="957" spans="1:16" x14ac:dyDescent="0.25">
      <c r="A957" t="s">
        <v>16</v>
      </c>
      <c r="B957" t="s">
        <v>167</v>
      </c>
      <c r="C957" t="s">
        <v>116</v>
      </c>
      <c r="D957">
        <v>12</v>
      </c>
      <c r="E957">
        <v>1</v>
      </c>
      <c r="I957">
        <v>1</v>
      </c>
      <c r="K957">
        <v>1</v>
      </c>
      <c r="M957">
        <v>1</v>
      </c>
      <c r="N957">
        <v>1</v>
      </c>
      <c r="O957">
        <v>1</v>
      </c>
      <c r="P957">
        <v>1</v>
      </c>
    </row>
    <row r="958" spans="1:16" x14ac:dyDescent="0.25">
      <c r="A958" t="s">
        <v>16</v>
      </c>
      <c r="B958" t="s">
        <v>167</v>
      </c>
      <c r="C958" t="s">
        <v>117</v>
      </c>
      <c r="D958">
        <v>12</v>
      </c>
      <c r="E958">
        <v>1</v>
      </c>
      <c r="H958">
        <v>1</v>
      </c>
      <c r="I958">
        <v>1</v>
      </c>
      <c r="J958">
        <v>1</v>
      </c>
      <c r="K958">
        <v>1</v>
      </c>
      <c r="L958">
        <v>1</v>
      </c>
      <c r="M958">
        <v>1</v>
      </c>
      <c r="N958">
        <v>1</v>
      </c>
      <c r="O958">
        <v>1</v>
      </c>
      <c r="P958">
        <v>1</v>
      </c>
    </row>
    <row r="959" spans="1:16" x14ac:dyDescent="0.25">
      <c r="A959" t="s">
        <v>16</v>
      </c>
      <c r="B959" t="s">
        <v>167</v>
      </c>
      <c r="C959" t="s">
        <v>118</v>
      </c>
      <c r="D959">
        <v>10</v>
      </c>
      <c r="E959">
        <v>1</v>
      </c>
      <c r="H959">
        <v>1</v>
      </c>
      <c r="I959">
        <v>1</v>
      </c>
      <c r="J959">
        <v>1</v>
      </c>
      <c r="K959">
        <v>1</v>
      </c>
      <c r="L959">
        <v>1</v>
      </c>
      <c r="M959">
        <v>1</v>
      </c>
      <c r="N959">
        <v>1</v>
      </c>
      <c r="O959">
        <v>1</v>
      </c>
      <c r="P959">
        <v>1</v>
      </c>
    </row>
    <row r="960" spans="1:16" x14ac:dyDescent="0.25">
      <c r="A960" t="s">
        <v>16</v>
      </c>
      <c r="B960" t="s">
        <v>167</v>
      </c>
      <c r="C960" t="s">
        <v>119</v>
      </c>
      <c r="D960">
        <v>30</v>
      </c>
      <c r="E960">
        <v>1</v>
      </c>
      <c r="H960">
        <v>1</v>
      </c>
      <c r="K960">
        <v>1</v>
      </c>
      <c r="M960">
        <v>1</v>
      </c>
      <c r="N960">
        <v>1</v>
      </c>
      <c r="O960">
        <v>1</v>
      </c>
      <c r="P960">
        <v>1</v>
      </c>
    </row>
    <row r="961" spans="1:16" x14ac:dyDescent="0.25">
      <c r="A961" t="s">
        <v>16</v>
      </c>
      <c r="B961" t="s">
        <v>167</v>
      </c>
      <c r="C961" t="s">
        <v>119</v>
      </c>
      <c r="D961">
        <v>30</v>
      </c>
      <c r="E961">
        <v>1</v>
      </c>
      <c r="H961">
        <v>1</v>
      </c>
      <c r="K961">
        <v>1</v>
      </c>
      <c r="L961">
        <v>1</v>
      </c>
      <c r="M961">
        <v>1</v>
      </c>
      <c r="N961">
        <v>1</v>
      </c>
      <c r="O961">
        <v>1</v>
      </c>
      <c r="P961">
        <v>1</v>
      </c>
    </row>
    <row r="962" spans="1:16" x14ac:dyDescent="0.25">
      <c r="A962" t="s">
        <v>16</v>
      </c>
      <c r="B962" t="s">
        <v>167</v>
      </c>
      <c r="C962" t="s">
        <v>120</v>
      </c>
      <c r="D962">
        <v>300</v>
      </c>
      <c r="F962">
        <v>1</v>
      </c>
    </row>
    <row r="963" spans="1:16" x14ac:dyDescent="0.25">
      <c r="A963" t="s">
        <v>16</v>
      </c>
      <c r="B963" t="s">
        <v>167</v>
      </c>
      <c r="C963" t="s">
        <v>121</v>
      </c>
      <c r="D963">
        <v>34</v>
      </c>
      <c r="F963">
        <v>1</v>
      </c>
      <c r="H963">
        <v>1</v>
      </c>
      <c r="I963">
        <v>1</v>
      </c>
      <c r="J963">
        <v>1</v>
      </c>
      <c r="N963">
        <v>1</v>
      </c>
      <c r="O963">
        <v>1</v>
      </c>
      <c r="P963">
        <v>1</v>
      </c>
    </row>
    <row r="964" spans="1:16" x14ac:dyDescent="0.25">
      <c r="A964" t="s">
        <v>16</v>
      </c>
      <c r="B964" t="s">
        <v>167</v>
      </c>
      <c r="C964" t="s">
        <v>122</v>
      </c>
      <c r="D964">
        <v>21</v>
      </c>
      <c r="E964">
        <v>1</v>
      </c>
      <c r="I964">
        <v>1</v>
      </c>
      <c r="P964">
        <v>1</v>
      </c>
    </row>
    <row r="965" spans="1:16" x14ac:dyDescent="0.25">
      <c r="A965" t="s">
        <v>16</v>
      </c>
      <c r="B965" t="s">
        <v>167</v>
      </c>
      <c r="C965" t="s">
        <v>123</v>
      </c>
      <c r="D965">
        <v>18</v>
      </c>
      <c r="E965">
        <v>1</v>
      </c>
      <c r="H965">
        <v>1</v>
      </c>
      <c r="I965">
        <v>1</v>
      </c>
      <c r="K965">
        <v>1</v>
      </c>
      <c r="M965">
        <v>1</v>
      </c>
      <c r="N965">
        <v>1</v>
      </c>
      <c r="O965">
        <v>1</v>
      </c>
      <c r="P965">
        <v>1</v>
      </c>
    </row>
    <row r="966" spans="1:16" x14ac:dyDescent="0.25">
      <c r="A966" t="s">
        <v>16</v>
      </c>
      <c r="B966" t="s">
        <v>167</v>
      </c>
      <c r="C966" t="s">
        <v>124</v>
      </c>
      <c r="D966">
        <v>24</v>
      </c>
      <c r="E966">
        <v>1</v>
      </c>
    </row>
    <row r="967" spans="1:16" x14ac:dyDescent="0.25">
      <c r="A967" t="s">
        <v>16</v>
      </c>
      <c r="B967" t="s">
        <v>167</v>
      </c>
      <c r="C967" t="s">
        <v>125</v>
      </c>
      <c r="D967">
        <v>30</v>
      </c>
      <c r="G967">
        <v>1</v>
      </c>
      <c r="H967">
        <v>1</v>
      </c>
      <c r="J967">
        <v>1</v>
      </c>
      <c r="K967">
        <v>1</v>
      </c>
      <c r="O967">
        <v>1</v>
      </c>
      <c r="P967">
        <v>1</v>
      </c>
    </row>
    <row r="968" spans="1:16" x14ac:dyDescent="0.25">
      <c r="A968" t="s">
        <v>16</v>
      </c>
      <c r="B968" t="s">
        <v>167</v>
      </c>
      <c r="C968" t="s">
        <v>228</v>
      </c>
      <c r="D968">
        <v>154</v>
      </c>
      <c r="F968">
        <v>1</v>
      </c>
      <c r="M968">
        <v>1</v>
      </c>
      <c r="N968">
        <v>1</v>
      </c>
      <c r="O968">
        <v>1</v>
      </c>
      <c r="P968">
        <v>1</v>
      </c>
    </row>
    <row r="969" spans="1:16" x14ac:dyDescent="0.25">
      <c r="A969" t="s">
        <v>16</v>
      </c>
      <c r="B969" t="s">
        <v>167</v>
      </c>
      <c r="C969" t="s">
        <v>126</v>
      </c>
      <c r="D969">
        <v>20</v>
      </c>
      <c r="E969">
        <v>1</v>
      </c>
      <c r="K969">
        <v>1</v>
      </c>
      <c r="P969">
        <v>1</v>
      </c>
    </row>
    <row r="970" spans="1:16" x14ac:dyDescent="0.25">
      <c r="A970" t="s">
        <v>16</v>
      </c>
      <c r="B970" t="s">
        <v>167</v>
      </c>
      <c r="C970" t="s">
        <v>127</v>
      </c>
      <c r="D970">
        <v>24</v>
      </c>
      <c r="E970">
        <v>1</v>
      </c>
    </row>
    <row r="971" spans="1:16" x14ac:dyDescent="0.25">
      <c r="A971" t="s">
        <v>16</v>
      </c>
      <c r="B971" t="s">
        <v>167</v>
      </c>
      <c r="C971" t="s">
        <v>128</v>
      </c>
      <c r="D971">
        <v>32</v>
      </c>
      <c r="E971">
        <v>1</v>
      </c>
      <c r="K971">
        <v>1</v>
      </c>
      <c r="L971">
        <v>1</v>
      </c>
      <c r="O971">
        <v>1</v>
      </c>
      <c r="P971">
        <v>1</v>
      </c>
    </row>
    <row r="972" spans="1:16" x14ac:dyDescent="0.25">
      <c r="A972" t="s">
        <v>16</v>
      </c>
      <c r="B972" t="s">
        <v>167</v>
      </c>
      <c r="C972" t="s">
        <v>129</v>
      </c>
      <c r="D972">
        <v>50</v>
      </c>
      <c r="E972">
        <v>1</v>
      </c>
      <c r="P972">
        <v>1</v>
      </c>
    </row>
    <row r="973" spans="1:16" x14ac:dyDescent="0.25">
      <c r="A973" t="s">
        <v>16</v>
      </c>
      <c r="B973" t="s">
        <v>167</v>
      </c>
      <c r="C973" t="s">
        <v>130</v>
      </c>
      <c r="D973">
        <v>30</v>
      </c>
      <c r="E973">
        <v>1</v>
      </c>
      <c r="N973">
        <v>1</v>
      </c>
      <c r="O973">
        <v>1</v>
      </c>
      <c r="P973">
        <v>1</v>
      </c>
    </row>
    <row r="974" spans="1:16" x14ac:dyDescent="0.25">
      <c r="A974" t="s">
        <v>16</v>
      </c>
      <c r="B974" t="s">
        <v>167</v>
      </c>
      <c r="C974" t="s">
        <v>131</v>
      </c>
      <c r="D974">
        <v>42</v>
      </c>
      <c r="E974">
        <v>1</v>
      </c>
      <c r="K974">
        <v>1</v>
      </c>
      <c r="N974">
        <v>1</v>
      </c>
      <c r="O974">
        <v>1</v>
      </c>
      <c r="P974">
        <v>1</v>
      </c>
    </row>
    <row r="975" spans="1:16" x14ac:dyDescent="0.25">
      <c r="A975" t="s">
        <v>16</v>
      </c>
      <c r="B975" t="s">
        <v>167</v>
      </c>
      <c r="C975" t="s">
        <v>132</v>
      </c>
      <c r="D975">
        <v>20</v>
      </c>
      <c r="E975">
        <v>1</v>
      </c>
      <c r="K975">
        <v>1</v>
      </c>
      <c r="M975">
        <v>1</v>
      </c>
    </row>
    <row r="976" spans="1:16" x14ac:dyDescent="0.25">
      <c r="A976" t="s">
        <v>16</v>
      </c>
      <c r="B976" t="s">
        <v>167</v>
      </c>
      <c r="C976" t="s">
        <v>132</v>
      </c>
      <c r="D976">
        <v>20</v>
      </c>
      <c r="E976">
        <v>1</v>
      </c>
      <c r="H976">
        <v>1</v>
      </c>
      <c r="M976">
        <v>1</v>
      </c>
      <c r="O976">
        <v>1</v>
      </c>
      <c r="P976">
        <v>1</v>
      </c>
    </row>
    <row r="977" spans="1:16" x14ac:dyDescent="0.25">
      <c r="A977" t="s">
        <v>16</v>
      </c>
      <c r="B977" t="s">
        <v>167</v>
      </c>
      <c r="C977" t="s">
        <v>133</v>
      </c>
      <c r="D977">
        <v>30</v>
      </c>
      <c r="E977">
        <v>1</v>
      </c>
      <c r="L977">
        <v>1</v>
      </c>
      <c r="M977">
        <v>1</v>
      </c>
      <c r="N977">
        <v>1</v>
      </c>
      <c r="O977">
        <v>1</v>
      </c>
      <c r="P977">
        <v>1</v>
      </c>
    </row>
    <row r="978" spans="1:16" x14ac:dyDescent="0.25">
      <c r="A978" t="s">
        <v>16</v>
      </c>
      <c r="B978" t="s">
        <v>167</v>
      </c>
      <c r="C978" t="s">
        <v>134</v>
      </c>
      <c r="D978">
        <v>20</v>
      </c>
      <c r="E978">
        <v>1</v>
      </c>
      <c r="K978">
        <v>1</v>
      </c>
      <c r="L978">
        <v>1</v>
      </c>
      <c r="O978">
        <v>1</v>
      </c>
      <c r="P978">
        <v>1</v>
      </c>
    </row>
    <row r="979" spans="1:16" x14ac:dyDescent="0.25">
      <c r="A979" t="s">
        <v>16</v>
      </c>
      <c r="B979" t="s">
        <v>167</v>
      </c>
      <c r="C979" t="s">
        <v>135</v>
      </c>
      <c r="D979">
        <v>18</v>
      </c>
      <c r="E979">
        <v>1</v>
      </c>
      <c r="H979">
        <v>1</v>
      </c>
      <c r="K979">
        <v>1</v>
      </c>
      <c r="L979">
        <v>1</v>
      </c>
      <c r="M979">
        <v>1</v>
      </c>
      <c r="N979">
        <v>1</v>
      </c>
      <c r="O979">
        <v>1</v>
      </c>
      <c r="P979">
        <v>1</v>
      </c>
    </row>
    <row r="980" spans="1:16" x14ac:dyDescent="0.25">
      <c r="A980" t="s">
        <v>16</v>
      </c>
      <c r="B980" t="s">
        <v>167</v>
      </c>
      <c r="C980" t="s">
        <v>229</v>
      </c>
      <c r="D980">
        <v>20</v>
      </c>
      <c r="E980">
        <v>1</v>
      </c>
      <c r="H980">
        <v>1</v>
      </c>
      <c r="L980">
        <v>1</v>
      </c>
      <c r="O980">
        <v>1</v>
      </c>
      <c r="P980">
        <v>1</v>
      </c>
    </row>
    <row r="981" spans="1:16" x14ac:dyDescent="0.25">
      <c r="A981" t="s">
        <v>16</v>
      </c>
      <c r="B981" t="s">
        <v>167</v>
      </c>
      <c r="C981" t="s">
        <v>136</v>
      </c>
      <c r="D981">
        <v>40</v>
      </c>
      <c r="E981">
        <v>1</v>
      </c>
      <c r="H981">
        <v>1</v>
      </c>
      <c r="N981">
        <v>1</v>
      </c>
      <c r="O981">
        <v>1</v>
      </c>
      <c r="P981">
        <v>1</v>
      </c>
    </row>
    <row r="982" spans="1:16" x14ac:dyDescent="0.25">
      <c r="A982" t="s">
        <v>16</v>
      </c>
      <c r="B982" t="s">
        <v>167</v>
      </c>
      <c r="C982" t="s">
        <v>137</v>
      </c>
      <c r="D982">
        <v>37</v>
      </c>
      <c r="E982">
        <v>1</v>
      </c>
      <c r="K982">
        <v>1</v>
      </c>
      <c r="O982">
        <v>1</v>
      </c>
      <c r="P982">
        <v>1</v>
      </c>
    </row>
    <row r="983" spans="1:16" x14ac:dyDescent="0.25">
      <c r="A983" t="s">
        <v>16</v>
      </c>
      <c r="B983" t="s">
        <v>167</v>
      </c>
      <c r="C983" t="s">
        <v>137</v>
      </c>
      <c r="D983">
        <v>34</v>
      </c>
      <c r="E983">
        <v>1</v>
      </c>
      <c r="I983">
        <v>1</v>
      </c>
      <c r="O983">
        <v>1</v>
      </c>
      <c r="P983">
        <v>1</v>
      </c>
    </row>
    <row r="984" spans="1:16" x14ac:dyDescent="0.25">
      <c r="A984" t="s">
        <v>16</v>
      </c>
      <c r="B984" t="s">
        <v>167</v>
      </c>
      <c r="C984" t="s">
        <v>138</v>
      </c>
      <c r="D984">
        <v>14</v>
      </c>
      <c r="E984">
        <v>1</v>
      </c>
      <c r="H984">
        <v>1</v>
      </c>
      <c r="K984">
        <v>1</v>
      </c>
      <c r="M984">
        <v>1</v>
      </c>
      <c r="N984">
        <v>1</v>
      </c>
      <c r="O984">
        <v>1</v>
      </c>
      <c r="P984">
        <v>1</v>
      </c>
    </row>
    <row r="985" spans="1:16" x14ac:dyDescent="0.25">
      <c r="A985" t="s">
        <v>16</v>
      </c>
      <c r="B985" t="s">
        <v>167</v>
      </c>
      <c r="C985" t="s">
        <v>139</v>
      </c>
      <c r="D985">
        <v>20</v>
      </c>
      <c r="E985">
        <v>1</v>
      </c>
      <c r="H985">
        <v>1</v>
      </c>
      <c r="L985">
        <v>1</v>
      </c>
      <c r="O985">
        <v>1</v>
      </c>
      <c r="P985">
        <v>1</v>
      </c>
    </row>
    <row r="986" spans="1:16" x14ac:dyDescent="0.25">
      <c r="A986" t="s">
        <v>16</v>
      </c>
      <c r="B986" t="s">
        <v>167</v>
      </c>
      <c r="C986" t="s">
        <v>140</v>
      </c>
      <c r="D986">
        <v>20</v>
      </c>
      <c r="E986">
        <v>1</v>
      </c>
      <c r="H986">
        <v>1</v>
      </c>
      <c r="K986">
        <v>1</v>
      </c>
      <c r="L986">
        <v>1</v>
      </c>
      <c r="O986">
        <v>1</v>
      </c>
      <c r="P986">
        <v>1</v>
      </c>
    </row>
    <row r="987" spans="1:16" x14ac:dyDescent="0.25">
      <c r="A987" t="s">
        <v>16</v>
      </c>
      <c r="B987" t="s">
        <v>167</v>
      </c>
      <c r="C987" t="s">
        <v>230</v>
      </c>
      <c r="D987">
        <v>217</v>
      </c>
      <c r="F987">
        <v>1</v>
      </c>
      <c r="P987">
        <v>1</v>
      </c>
    </row>
    <row r="988" spans="1:16" x14ac:dyDescent="0.25">
      <c r="A988" t="s">
        <v>16</v>
      </c>
      <c r="B988" t="s">
        <v>167</v>
      </c>
      <c r="C988" t="s">
        <v>231</v>
      </c>
      <c r="D988">
        <v>40</v>
      </c>
      <c r="E988">
        <v>1</v>
      </c>
      <c r="H988">
        <v>1</v>
      </c>
      <c r="K988">
        <v>1</v>
      </c>
      <c r="N988">
        <v>1</v>
      </c>
      <c r="O988">
        <v>1</v>
      </c>
      <c r="P988">
        <v>1</v>
      </c>
    </row>
    <row r="989" spans="1:16" x14ac:dyDescent="0.25">
      <c r="A989" t="s">
        <v>16</v>
      </c>
      <c r="B989" t="s">
        <v>167</v>
      </c>
      <c r="C989" t="s">
        <v>232</v>
      </c>
      <c r="D989">
        <v>78</v>
      </c>
      <c r="F989">
        <v>1</v>
      </c>
      <c r="H989">
        <v>1</v>
      </c>
      <c r="L989">
        <v>1</v>
      </c>
      <c r="O989">
        <v>1</v>
      </c>
      <c r="P989">
        <v>1</v>
      </c>
    </row>
    <row r="990" spans="1:16" x14ac:dyDescent="0.25">
      <c r="A990" t="s">
        <v>16</v>
      </c>
      <c r="B990" t="s">
        <v>167</v>
      </c>
      <c r="C990" t="s">
        <v>141</v>
      </c>
      <c r="D990">
        <v>45</v>
      </c>
      <c r="G990">
        <v>1</v>
      </c>
      <c r="H990">
        <v>1</v>
      </c>
      <c r="K990">
        <v>1</v>
      </c>
      <c r="P990">
        <v>1</v>
      </c>
    </row>
    <row r="991" spans="1:16" x14ac:dyDescent="0.25">
      <c r="A991" t="s">
        <v>16</v>
      </c>
      <c r="B991" t="s">
        <v>167</v>
      </c>
      <c r="C991" t="s">
        <v>142</v>
      </c>
      <c r="D991">
        <v>24</v>
      </c>
      <c r="E991">
        <v>1</v>
      </c>
      <c r="H991">
        <v>1</v>
      </c>
      <c r="L991">
        <v>1</v>
      </c>
    </row>
    <row r="992" spans="1:16" x14ac:dyDescent="0.25">
      <c r="A992" t="s">
        <v>16</v>
      </c>
      <c r="B992" t="s">
        <v>167</v>
      </c>
      <c r="C992" t="s">
        <v>143</v>
      </c>
      <c r="D992">
        <v>15</v>
      </c>
      <c r="E992">
        <v>1</v>
      </c>
      <c r="H992">
        <v>1</v>
      </c>
      <c r="O992">
        <v>1</v>
      </c>
      <c r="P992">
        <v>1</v>
      </c>
    </row>
    <row r="993" spans="1:16" x14ac:dyDescent="0.25">
      <c r="A993" t="s">
        <v>16</v>
      </c>
      <c r="B993" t="s">
        <v>167</v>
      </c>
      <c r="C993" t="s">
        <v>144</v>
      </c>
      <c r="D993">
        <v>15</v>
      </c>
      <c r="E993">
        <v>1</v>
      </c>
      <c r="H993">
        <v>1</v>
      </c>
      <c r="M993">
        <v>1</v>
      </c>
      <c r="O993">
        <v>1</v>
      </c>
      <c r="P993">
        <v>1</v>
      </c>
    </row>
    <row r="994" spans="1:16" x14ac:dyDescent="0.25">
      <c r="A994" t="s">
        <v>16</v>
      </c>
      <c r="B994" t="s">
        <v>167</v>
      </c>
      <c r="C994" t="s">
        <v>145</v>
      </c>
      <c r="D994">
        <v>12</v>
      </c>
      <c r="E994">
        <v>1</v>
      </c>
      <c r="H994">
        <v>1</v>
      </c>
      <c r="I994">
        <v>1</v>
      </c>
      <c r="J994">
        <v>1</v>
      </c>
      <c r="K994">
        <v>1</v>
      </c>
      <c r="L994">
        <v>1</v>
      </c>
      <c r="M994">
        <v>1</v>
      </c>
      <c r="N994">
        <v>1</v>
      </c>
      <c r="O994">
        <v>1</v>
      </c>
      <c r="P994">
        <v>1</v>
      </c>
    </row>
    <row r="995" spans="1:16" x14ac:dyDescent="0.25">
      <c r="A995" t="s">
        <v>16</v>
      </c>
      <c r="B995" t="s">
        <v>167</v>
      </c>
      <c r="C995" t="s">
        <v>146</v>
      </c>
      <c r="D995">
        <v>12</v>
      </c>
      <c r="E995">
        <v>1</v>
      </c>
      <c r="H995">
        <v>1</v>
      </c>
      <c r="I995">
        <v>1</v>
      </c>
      <c r="J995">
        <v>1</v>
      </c>
      <c r="K995">
        <v>1</v>
      </c>
      <c r="L995">
        <v>1</v>
      </c>
      <c r="M995">
        <v>1</v>
      </c>
      <c r="N995">
        <v>1</v>
      </c>
      <c r="O995">
        <v>1</v>
      </c>
      <c r="P995">
        <v>1</v>
      </c>
    </row>
    <row r="996" spans="1:16" x14ac:dyDescent="0.25">
      <c r="A996" t="s">
        <v>16</v>
      </c>
      <c r="B996" t="s">
        <v>167</v>
      </c>
      <c r="C996" t="s">
        <v>147</v>
      </c>
      <c r="D996">
        <v>12</v>
      </c>
      <c r="E996">
        <v>1</v>
      </c>
      <c r="H996">
        <v>1</v>
      </c>
      <c r="I996">
        <v>1</v>
      </c>
      <c r="J996">
        <v>1</v>
      </c>
      <c r="K996">
        <v>1</v>
      </c>
      <c r="L996">
        <v>1</v>
      </c>
      <c r="M996">
        <v>1</v>
      </c>
      <c r="N996">
        <v>1</v>
      </c>
      <c r="O996">
        <v>1</v>
      </c>
      <c r="P996">
        <v>1</v>
      </c>
    </row>
    <row r="997" spans="1:16" x14ac:dyDescent="0.25">
      <c r="A997" t="s">
        <v>16</v>
      </c>
      <c r="B997" t="s">
        <v>167</v>
      </c>
      <c r="C997" t="s">
        <v>148</v>
      </c>
      <c r="D997">
        <v>12</v>
      </c>
      <c r="E997">
        <v>1</v>
      </c>
      <c r="H997">
        <v>1</v>
      </c>
      <c r="I997">
        <v>1</v>
      </c>
      <c r="J997">
        <v>1</v>
      </c>
      <c r="K997">
        <v>1</v>
      </c>
      <c r="L997">
        <v>1</v>
      </c>
      <c r="M997">
        <v>1</v>
      </c>
      <c r="N997">
        <v>1</v>
      </c>
      <c r="O997">
        <v>1</v>
      </c>
      <c r="P997">
        <v>1</v>
      </c>
    </row>
    <row r="998" spans="1:16" x14ac:dyDescent="0.25">
      <c r="A998" t="s">
        <v>16</v>
      </c>
      <c r="B998" t="s">
        <v>167</v>
      </c>
      <c r="C998" t="s">
        <v>149</v>
      </c>
      <c r="D998">
        <v>12</v>
      </c>
      <c r="E998">
        <v>1</v>
      </c>
      <c r="H998">
        <v>1</v>
      </c>
      <c r="I998">
        <v>1</v>
      </c>
      <c r="J998">
        <v>1</v>
      </c>
      <c r="K998">
        <v>1</v>
      </c>
      <c r="L998">
        <v>1</v>
      </c>
      <c r="M998">
        <v>1</v>
      </c>
      <c r="N998">
        <v>1</v>
      </c>
      <c r="O998">
        <v>1</v>
      </c>
      <c r="P998">
        <v>1</v>
      </c>
    </row>
    <row r="999" spans="1:16" x14ac:dyDescent="0.25">
      <c r="A999" t="s">
        <v>16</v>
      </c>
      <c r="B999" t="s">
        <v>167</v>
      </c>
      <c r="C999" t="s">
        <v>150</v>
      </c>
      <c r="D999">
        <v>12</v>
      </c>
      <c r="E999">
        <v>1</v>
      </c>
      <c r="H999">
        <v>1</v>
      </c>
      <c r="I999">
        <v>1</v>
      </c>
      <c r="J999">
        <v>1</v>
      </c>
      <c r="K999">
        <v>1</v>
      </c>
      <c r="L999">
        <v>1</v>
      </c>
      <c r="M999">
        <v>1</v>
      </c>
      <c r="N999">
        <v>1</v>
      </c>
      <c r="O999">
        <v>1</v>
      </c>
      <c r="P999">
        <v>1</v>
      </c>
    </row>
    <row r="1000" spans="1:16" x14ac:dyDescent="0.25">
      <c r="A1000" t="s">
        <v>16</v>
      </c>
      <c r="B1000" t="s">
        <v>167</v>
      </c>
      <c r="C1000" t="s">
        <v>151</v>
      </c>
      <c r="D1000">
        <v>12</v>
      </c>
      <c r="E1000">
        <v>1</v>
      </c>
      <c r="H1000">
        <v>1</v>
      </c>
      <c r="I1000">
        <v>1</v>
      </c>
      <c r="J1000">
        <v>1</v>
      </c>
      <c r="K1000">
        <v>1</v>
      </c>
      <c r="L1000">
        <v>1</v>
      </c>
      <c r="M1000">
        <v>1</v>
      </c>
      <c r="N1000">
        <v>1</v>
      </c>
      <c r="O1000">
        <v>1</v>
      </c>
      <c r="P1000">
        <v>1</v>
      </c>
    </row>
    <row r="1001" spans="1:16" x14ac:dyDescent="0.25">
      <c r="A1001" t="s">
        <v>16</v>
      </c>
      <c r="B1001" t="s">
        <v>167</v>
      </c>
      <c r="C1001" t="s">
        <v>152</v>
      </c>
      <c r="D1001">
        <v>12</v>
      </c>
      <c r="E1001">
        <v>1</v>
      </c>
      <c r="H1001">
        <v>1</v>
      </c>
      <c r="I1001">
        <v>1</v>
      </c>
      <c r="J1001">
        <v>1</v>
      </c>
      <c r="K1001">
        <v>1</v>
      </c>
      <c r="L1001">
        <v>1</v>
      </c>
      <c r="M1001">
        <v>1</v>
      </c>
      <c r="N1001">
        <v>1</v>
      </c>
      <c r="O1001">
        <v>1</v>
      </c>
      <c r="P1001">
        <v>1</v>
      </c>
    </row>
    <row r="1002" spans="1:16" x14ac:dyDescent="0.25">
      <c r="A1002" t="s">
        <v>10</v>
      </c>
      <c r="B1002" t="s">
        <v>168</v>
      </c>
      <c r="C1002" t="s">
        <v>25</v>
      </c>
      <c r="D1002">
        <v>60</v>
      </c>
      <c r="E1002">
        <v>1</v>
      </c>
      <c r="H1002">
        <v>1</v>
      </c>
      <c r="L1002">
        <v>1</v>
      </c>
    </row>
    <row r="1003" spans="1:16" x14ac:dyDescent="0.25">
      <c r="A1003" t="s">
        <v>10</v>
      </c>
      <c r="B1003" t="s">
        <v>168</v>
      </c>
      <c r="C1003" t="s">
        <v>26</v>
      </c>
      <c r="D1003">
        <v>30</v>
      </c>
      <c r="E1003">
        <v>1</v>
      </c>
      <c r="K1003">
        <v>1</v>
      </c>
      <c r="P1003">
        <v>1</v>
      </c>
    </row>
    <row r="1004" spans="1:16" x14ac:dyDescent="0.25">
      <c r="A1004" t="s">
        <v>10</v>
      </c>
      <c r="B1004" t="s">
        <v>168</v>
      </c>
      <c r="C1004" t="s">
        <v>27</v>
      </c>
      <c r="D1004">
        <v>12</v>
      </c>
      <c r="E1004">
        <v>1</v>
      </c>
      <c r="P1004">
        <v>1</v>
      </c>
    </row>
    <row r="1005" spans="1:16" x14ac:dyDescent="0.25">
      <c r="A1005" t="s">
        <v>10</v>
      </c>
      <c r="B1005" t="s">
        <v>168</v>
      </c>
      <c r="C1005" t="s">
        <v>28</v>
      </c>
      <c r="D1005">
        <v>16</v>
      </c>
      <c r="E1005">
        <v>1</v>
      </c>
      <c r="H1005">
        <v>1</v>
      </c>
      <c r="M1005">
        <v>1</v>
      </c>
      <c r="P1005">
        <v>1</v>
      </c>
    </row>
    <row r="1006" spans="1:16" x14ac:dyDescent="0.25">
      <c r="A1006" t="s">
        <v>10</v>
      </c>
      <c r="B1006" t="s">
        <v>168</v>
      </c>
      <c r="C1006" t="s">
        <v>29</v>
      </c>
      <c r="D1006">
        <v>16</v>
      </c>
      <c r="E1006">
        <v>1</v>
      </c>
      <c r="H1006">
        <v>1</v>
      </c>
      <c r="L1006">
        <v>1</v>
      </c>
      <c r="M1006">
        <v>1</v>
      </c>
      <c r="O1006">
        <v>1</v>
      </c>
      <c r="P1006">
        <v>1</v>
      </c>
    </row>
    <row r="1007" spans="1:16" x14ac:dyDescent="0.25">
      <c r="A1007" t="s">
        <v>10</v>
      </c>
      <c r="B1007" t="s">
        <v>168</v>
      </c>
      <c r="C1007" t="s">
        <v>30</v>
      </c>
      <c r="D1007">
        <v>32</v>
      </c>
      <c r="E1007">
        <v>1</v>
      </c>
      <c r="H1007">
        <v>1</v>
      </c>
    </row>
    <row r="1008" spans="1:16" x14ac:dyDescent="0.25">
      <c r="A1008" t="s">
        <v>10</v>
      </c>
      <c r="B1008" t="s">
        <v>168</v>
      </c>
      <c r="C1008" t="s">
        <v>31</v>
      </c>
      <c r="D1008">
        <v>12</v>
      </c>
      <c r="E1008">
        <v>1</v>
      </c>
      <c r="H1008">
        <v>1</v>
      </c>
      <c r="P1008">
        <v>1</v>
      </c>
    </row>
    <row r="1009" spans="1:16" x14ac:dyDescent="0.25">
      <c r="A1009" t="s">
        <v>10</v>
      </c>
      <c r="B1009" t="s">
        <v>168</v>
      </c>
      <c r="C1009" t="s">
        <v>32</v>
      </c>
      <c r="D1009">
        <v>20</v>
      </c>
      <c r="E1009">
        <v>1</v>
      </c>
      <c r="H1009">
        <v>1</v>
      </c>
      <c r="P1009">
        <v>1</v>
      </c>
    </row>
    <row r="1010" spans="1:16" x14ac:dyDescent="0.25">
      <c r="A1010" t="s">
        <v>10</v>
      </c>
      <c r="B1010" t="s">
        <v>168</v>
      </c>
      <c r="C1010" t="s">
        <v>33</v>
      </c>
      <c r="D1010">
        <v>18</v>
      </c>
      <c r="E1010">
        <v>1</v>
      </c>
      <c r="P1010">
        <v>1</v>
      </c>
    </row>
    <row r="1011" spans="1:16" x14ac:dyDescent="0.25">
      <c r="A1011" t="s">
        <v>10</v>
      </c>
      <c r="B1011" t="s">
        <v>168</v>
      </c>
      <c r="C1011" t="s">
        <v>169</v>
      </c>
      <c r="D1011">
        <v>12</v>
      </c>
      <c r="E1011">
        <v>1</v>
      </c>
      <c r="K1011">
        <v>1</v>
      </c>
    </row>
    <row r="1012" spans="1:16" x14ac:dyDescent="0.25">
      <c r="A1012" t="s">
        <v>10</v>
      </c>
      <c r="B1012" t="s">
        <v>168</v>
      </c>
      <c r="C1012" t="s">
        <v>170</v>
      </c>
      <c r="D1012">
        <v>12</v>
      </c>
      <c r="E1012">
        <v>1</v>
      </c>
      <c r="L1012">
        <v>1</v>
      </c>
      <c r="P1012">
        <v>1</v>
      </c>
    </row>
    <row r="1013" spans="1:16" x14ac:dyDescent="0.25">
      <c r="A1013" t="s">
        <v>10</v>
      </c>
      <c r="B1013" t="s">
        <v>168</v>
      </c>
      <c r="C1013" t="s">
        <v>171</v>
      </c>
      <c r="D1013">
        <v>12</v>
      </c>
      <c r="E1013">
        <v>1</v>
      </c>
      <c r="L1013">
        <v>1</v>
      </c>
      <c r="O1013">
        <v>1</v>
      </c>
      <c r="P1013">
        <v>1</v>
      </c>
    </row>
    <row r="1014" spans="1:16" x14ac:dyDescent="0.25">
      <c r="A1014" t="s">
        <v>10</v>
      </c>
      <c r="B1014" t="s">
        <v>168</v>
      </c>
      <c r="C1014" t="s">
        <v>172</v>
      </c>
      <c r="D1014">
        <v>12</v>
      </c>
      <c r="E1014">
        <v>1</v>
      </c>
      <c r="J1014">
        <v>1</v>
      </c>
      <c r="L1014">
        <v>1</v>
      </c>
      <c r="N1014">
        <v>1</v>
      </c>
      <c r="O1014">
        <v>1</v>
      </c>
      <c r="P1014">
        <v>1</v>
      </c>
    </row>
    <row r="1015" spans="1:16" x14ac:dyDescent="0.25">
      <c r="A1015" t="s">
        <v>10</v>
      </c>
      <c r="B1015" t="s">
        <v>168</v>
      </c>
      <c r="C1015" t="s">
        <v>173</v>
      </c>
      <c r="D1015">
        <v>211</v>
      </c>
      <c r="F1015">
        <v>1</v>
      </c>
      <c r="J1015">
        <v>1</v>
      </c>
      <c r="K1015">
        <v>1</v>
      </c>
      <c r="M1015">
        <v>1</v>
      </c>
      <c r="P1015">
        <v>1</v>
      </c>
    </row>
    <row r="1016" spans="1:16" x14ac:dyDescent="0.25">
      <c r="A1016" t="s">
        <v>10</v>
      </c>
      <c r="B1016" t="s">
        <v>168</v>
      </c>
      <c r="C1016" t="s">
        <v>174</v>
      </c>
      <c r="D1016">
        <v>12</v>
      </c>
      <c r="E1016">
        <v>1</v>
      </c>
      <c r="H1016">
        <v>1</v>
      </c>
      <c r="L1016">
        <v>1</v>
      </c>
      <c r="O1016">
        <v>1</v>
      </c>
      <c r="P1016">
        <v>1</v>
      </c>
    </row>
    <row r="1017" spans="1:16" x14ac:dyDescent="0.25">
      <c r="A1017" t="s">
        <v>10</v>
      </c>
      <c r="B1017" t="s">
        <v>168</v>
      </c>
      <c r="C1017" t="s">
        <v>175</v>
      </c>
      <c r="D1017">
        <v>12</v>
      </c>
      <c r="E1017">
        <v>1</v>
      </c>
      <c r="H1017">
        <v>1</v>
      </c>
      <c r="J1017">
        <v>1</v>
      </c>
      <c r="K1017">
        <v>1</v>
      </c>
      <c r="P1017">
        <v>1</v>
      </c>
    </row>
    <row r="1018" spans="1:16" x14ac:dyDescent="0.25">
      <c r="A1018" t="s">
        <v>10</v>
      </c>
      <c r="B1018" t="s">
        <v>168</v>
      </c>
      <c r="C1018" t="s">
        <v>176</v>
      </c>
      <c r="D1018">
        <v>24</v>
      </c>
      <c r="E1018">
        <v>1</v>
      </c>
    </row>
    <row r="1019" spans="1:16" x14ac:dyDescent="0.25">
      <c r="A1019" t="s">
        <v>10</v>
      </c>
      <c r="B1019" t="s">
        <v>168</v>
      </c>
      <c r="C1019" t="s">
        <v>177</v>
      </c>
      <c r="D1019">
        <v>24</v>
      </c>
      <c r="E1019">
        <v>1</v>
      </c>
      <c r="L1019">
        <v>1</v>
      </c>
    </row>
    <row r="1020" spans="1:16" x14ac:dyDescent="0.25">
      <c r="A1020" t="s">
        <v>10</v>
      </c>
      <c r="B1020" t="s">
        <v>168</v>
      </c>
      <c r="C1020" t="s">
        <v>178</v>
      </c>
      <c r="D1020">
        <v>20</v>
      </c>
      <c r="E1020">
        <v>1</v>
      </c>
      <c r="H1020">
        <v>1</v>
      </c>
      <c r="L1020">
        <v>1</v>
      </c>
    </row>
    <row r="1021" spans="1:16" x14ac:dyDescent="0.25">
      <c r="A1021" t="s">
        <v>10</v>
      </c>
      <c r="B1021" t="s">
        <v>168</v>
      </c>
      <c r="C1021" t="s">
        <v>179</v>
      </c>
      <c r="D1021">
        <v>24</v>
      </c>
      <c r="E1021">
        <v>1</v>
      </c>
    </row>
    <row r="1022" spans="1:16" x14ac:dyDescent="0.25">
      <c r="A1022" t="s">
        <v>10</v>
      </c>
      <c r="B1022" t="s">
        <v>168</v>
      </c>
      <c r="C1022" t="s">
        <v>180</v>
      </c>
      <c r="D1022">
        <v>99</v>
      </c>
      <c r="F1022">
        <v>1</v>
      </c>
      <c r="L1022">
        <v>1</v>
      </c>
      <c r="O1022">
        <v>1</v>
      </c>
      <c r="P1022">
        <v>1</v>
      </c>
    </row>
    <row r="1023" spans="1:16" x14ac:dyDescent="0.25">
      <c r="A1023" t="s">
        <v>10</v>
      </c>
      <c r="B1023" t="s">
        <v>168</v>
      </c>
      <c r="C1023" t="s">
        <v>181</v>
      </c>
      <c r="D1023">
        <v>12</v>
      </c>
      <c r="E1023">
        <v>1</v>
      </c>
      <c r="H1023">
        <v>1</v>
      </c>
      <c r="K1023">
        <v>1</v>
      </c>
    </row>
    <row r="1024" spans="1:16" x14ac:dyDescent="0.25">
      <c r="A1024" t="s">
        <v>10</v>
      </c>
      <c r="B1024" t="s">
        <v>168</v>
      </c>
      <c r="C1024" t="s">
        <v>182</v>
      </c>
      <c r="D1024">
        <v>12</v>
      </c>
      <c r="E1024">
        <v>1</v>
      </c>
      <c r="H1024">
        <v>1</v>
      </c>
      <c r="J1024">
        <v>1</v>
      </c>
      <c r="K1024">
        <v>1</v>
      </c>
      <c r="L1024">
        <v>1</v>
      </c>
      <c r="N1024">
        <v>1</v>
      </c>
      <c r="O1024">
        <v>1</v>
      </c>
      <c r="P1024">
        <v>1</v>
      </c>
    </row>
    <row r="1025" spans="1:16" x14ac:dyDescent="0.25">
      <c r="A1025" t="s">
        <v>10</v>
      </c>
      <c r="B1025" t="s">
        <v>168</v>
      </c>
      <c r="C1025" t="s">
        <v>183</v>
      </c>
      <c r="D1025">
        <v>12</v>
      </c>
      <c r="E1025">
        <v>1</v>
      </c>
      <c r="H1025">
        <v>1</v>
      </c>
      <c r="I1025">
        <v>1</v>
      </c>
      <c r="L1025">
        <v>1</v>
      </c>
      <c r="O1025">
        <v>1</v>
      </c>
      <c r="P1025">
        <v>1</v>
      </c>
    </row>
    <row r="1026" spans="1:16" x14ac:dyDescent="0.25">
      <c r="A1026" t="s">
        <v>10</v>
      </c>
      <c r="B1026" t="s">
        <v>168</v>
      </c>
      <c r="C1026" t="s">
        <v>184</v>
      </c>
      <c r="D1026">
        <v>12</v>
      </c>
      <c r="E1026">
        <v>1</v>
      </c>
      <c r="L1026">
        <v>1</v>
      </c>
    </row>
    <row r="1027" spans="1:16" x14ac:dyDescent="0.25">
      <c r="A1027" t="s">
        <v>10</v>
      </c>
      <c r="B1027" t="s">
        <v>168</v>
      </c>
      <c r="C1027" t="s">
        <v>185</v>
      </c>
      <c r="D1027">
        <v>25</v>
      </c>
      <c r="G1027">
        <v>1</v>
      </c>
      <c r="K1027">
        <v>1</v>
      </c>
      <c r="O1027">
        <v>1</v>
      </c>
      <c r="P1027">
        <v>1</v>
      </c>
    </row>
    <row r="1028" spans="1:16" x14ac:dyDescent="0.25">
      <c r="A1028" t="s">
        <v>10</v>
      </c>
      <c r="B1028" t="s">
        <v>168</v>
      </c>
      <c r="C1028" t="s">
        <v>186</v>
      </c>
      <c r="D1028">
        <v>40</v>
      </c>
      <c r="E1028">
        <v>1</v>
      </c>
      <c r="P1028">
        <v>1</v>
      </c>
    </row>
    <row r="1029" spans="1:16" x14ac:dyDescent="0.25">
      <c r="A1029" t="s">
        <v>10</v>
      </c>
      <c r="B1029" t="s">
        <v>168</v>
      </c>
      <c r="C1029" t="s">
        <v>187</v>
      </c>
      <c r="D1029">
        <v>75</v>
      </c>
      <c r="F1029">
        <v>1</v>
      </c>
    </row>
    <row r="1030" spans="1:16" x14ac:dyDescent="0.25">
      <c r="A1030" t="s">
        <v>10</v>
      </c>
      <c r="B1030" t="s">
        <v>168</v>
      </c>
      <c r="C1030" t="s">
        <v>34</v>
      </c>
      <c r="D1030">
        <v>12</v>
      </c>
      <c r="E1030">
        <v>1</v>
      </c>
      <c r="H1030">
        <v>1</v>
      </c>
      <c r="I1030">
        <v>1</v>
      </c>
      <c r="J1030">
        <v>1</v>
      </c>
      <c r="K1030">
        <v>1</v>
      </c>
      <c r="L1030">
        <v>1</v>
      </c>
      <c r="O1030">
        <v>1</v>
      </c>
      <c r="P1030">
        <v>1</v>
      </c>
    </row>
    <row r="1031" spans="1:16" x14ac:dyDescent="0.25">
      <c r="A1031" t="s">
        <v>10</v>
      </c>
      <c r="B1031" t="s">
        <v>168</v>
      </c>
      <c r="C1031" t="s">
        <v>188</v>
      </c>
      <c r="D1031">
        <v>55</v>
      </c>
      <c r="F1031">
        <v>1</v>
      </c>
      <c r="H1031">
        <v>1</v>
      </c>
      <c r="J1031">
        <v>1</v>
      </c>
    </row>
    <row r="1032" spans="1:16" x14ac:dyDescent="0.25">
      <c r="A1032" t="s">
        <v>10</v>
      </c>
      <c r="B1032" t="s">
        <v>168</v>
      </c>
      <c r="C1032" t="s">
        <v>35</v>
      </c>
      <c r="D1032">
        <v>38</v>
      </c>
      <c r="E1032">
        <v>1</v>
      </c>
      <c r="P1032">
        <v>1</v>
      </c>
    </row>
    <row r="1033" spans="1:16" x14ac:dyDescent="0.25">
      <c r="A1033" t="s">
        <v>10</v>
      </c>
      <c r="B1033" t="s">
        <v>168</v>
      </c>
      <c r="C1033" t="s">
        <v>36</v>
      </c>
      <c r="D1033">
        <v>18</v>
      </c>
      <c r="E1033">
        <v>1</v>
      </c>
      <c r="L1033">
        <v>1</v>
      </c>
      <c r="P1033">
        <v>1</v>
      </c>
    </row>
    <row r="1034" spans="1:16" x14ac:dyDescent="0.25">
      <c r="A1034" t="s">
        <v>10</v>
      </c>
      <c r="B1034" t="s">
        <v>168</v>
      </c>
      <c r="C1034" t="s">
        <v>37</v>
      </c>
      <c r="D1034">
        <v>18</v>
      </c>
      <c r="E1034">
        <v>1</v>
      </c>
      <c r="H1034">
        <v>1</v>
      </c>
      <c r="L1034">
        <v>1</v>
      </c>
      <c r="O1034">
        <v>1</v>
      </c>
      <c r="P1034">
        <v>1</v>
      </c>
    </row>
    <row r="1035" spans="1:16" x14ac:dyDescent="0.25">
      <c r="A1035" t="s">
        <v>10</v>
      </c>
      <c r="B1035" t="s">
        <v>168</v>
      </c>
      <c r="C1035" t="s">
        <v>38</v>
      </c>
      <c r="D1035">
        <v>16</v>
      </c>
      <c r="E1035">
        <v>1</v>
      </c>
      <c r="H1035">
        <v>1</v>
      </c>
      <c r="J1035">
        <v>1</v>
      </c>
      <c r="L1035">
        <v>1</v>
      </c>
      <c r="M1035">
        <v>1</v>
      </c>
      <c r="O1035">
        <v>1</v>
      </c>
      <c r="P1035">
        <v>1</v>
      </c>
    </row>
    <row r="1036" spans="1:16" x14ac:dyDescent="0.25">
      <c r="A1036" t="s">
        <v>10</v>
      </c>
      <c r="B1036" t="s">
        <v>168</v>
      </c>
      <c r="C1036" t="s">
        <v>39</v>
      </c>
      <c r="D1036">
        <v>18</v>
      </c>
      <c r="E1036">
        <v>1</v>
      </c>
      <c r="O1036">
        <v>1</v>
      </c>
      <c r="P1036">
        <v>1</v>
      </c>
    </row>
    <row r="1037" spans="1:16" x14ac:dyDescent="0.25">
      <c r="A1037" t="s">
        <v>10</v>
      </c>
      <c r="B1037" t="s">
        <v>168</v>
      </c>
      <c r="C1037" t="s">
        <v>40</v>
      </c>
      <c r="D1037">
        <v>18</v>
      </c>
      <c r="E1037">
        <v>1</v>
      </c>
      <c r="H1037">
        <v>1</v>
      </c>
      <c r="L1037">
        <v>1</v>
      </c>
      <c r="O1037">
        <v>1</v>
      </c>
      <c r="P1037">
        <v>1</v>
      </c>
    </row>
    <row r="1038" spans="1:16" x14ac:dyDescent="0.25">
      <c r="A1038" t="s">
        <v>10</v>
      </c>
      <c r="B1038" t="s">
        <v>168</v>
      </c>
      <c r="C1038" t="s">
        <v>41</v>
      </c>
      <c r="D1038">
        <v>12</v>
      </c>
      <c r="E1038">
        <v>1</v>
      </c>
      <c r="I1038">
        <v>1</v>
      </c>
      <c r="J1038">
        <v>1</v>
      </c>
      <c r="L1038">
        <v>1</v>
      </c>
      <c r="N1038">
        <v>1</v>
      </c>
      <c r="O1038">
        <v>1</v>
      </c>
      <c r="P1038">
        <v>1</v>
      </c>
    </row>
    <row r="1039" spans="1:16" x14ac:dyDescent="0.25">
      <c r="A1039" t="s">
        <v>10</v>
      </c>
      <c r="B1039" t="s">
        <v>168</v>
      </c>
      <c r="C1039" t="s">
        <v>42</v>
      </c>
      <c r="D1039">
        <v>12</v>
      </c>
      <c r="E1039">
        <v>1</v>
      </c>
      <c r="H1039">
        <v>1</v>
      </c>
      <c r="I1039">
        <v>1</v>
      </c>
      <c r="J1039">
        <v>1</v>
      </c>
      <c r="K1039">
        <v>1</v>
      </c>
      <c r="L1039">
        <v>1</v>
      </c>
      <c r="M1039">
        <v>1</v>
      </c>
      <c r="N1039">
        <v>1</v>
      </c>
    </row>
    <row r="1040" spans="1:16" x14ac:dyDescent="0.25">
      <c r="A1040" t="s">
        <v>10</v>
      </c>
      <c r="B1040" t="s">
        <v>168</v>
      </c>
      <c r="C1040" t="s">
        <v>43</v>
      </c>
      <c r="D1040">
        <v>12</v>
      </c>
      <c r="E1040">
        <v>1</v>
      </c>
      <c r="H1040">
        <v>1</v>
      </c>
      <c r="I1040">
        <v>1</v>
      </c>
      <c r="L1040">
        <v>1</v>
      </c>
      <c r="M1040">
        <v>1</v>
      </c>
      <c r="N1040">
        <v>1</v>
      </c>
      <c r="O1040">
        <v>1</v>
      </c>
      <c r="P1040">
        <v>1</v>
      </c>
    </row>
    <row r="1041" spans="1:16" x14ac:dyDescent="0.25">
      <c r="A1041" t="s">
        <v>10</v>
      </c>
      <c r="B1041" t="s">
        <v>168</v>
      </c>
      <c r="C1041" t="s">
        <v>189</v>
      </c>
      <c r="D1041">
        <v>30</v>
      </c>
      <c r="E1041">
        <v>1</v>
      </c>
    </row>
    <row r="1042" spans="1:16" x14ac:dyDescent="0.25">
      <c r="A1042" t="s">
        <v>10</v>
      </c>
      <c r="B1042" t="s">
        <v>168</v>
      </c>
      <c r="C1042" t="s">
        <v>189</v>
      </c>
      <c r="D1042">
        <v>30</v>
      </c>
      <c r="E1042">
        <v>1</v>
      </c>
      <c r="P1042">
        <v>1</v>
      </c>
    </row>
    <row r="1043" spans="1:16" x14ac:dyDescent="0.25">
      <c r="A1043" t="s">
        <v>10</v>
      </c>
      <c r="B1043" t="s">
        <v>168</v>
      </c>
      <c r="C1043" t="s">
        <v>190</v>
      </c>
      <c r="D1043">
        <v>36</v>
      </c>
      <c r="E1043">
        <v>1</v>
      </c>
      <c r="H1043">
        <v>1</v>
      </c>
    </row>
    <row r="1044" spans="1:16" x14ac:dyDescent="0.25">
      <c r="A1044" t="s">
        <v>10</v>
      </c>
      <c r="B1044" t="s">
        <v>168</v>
      </c>
      <c r="C1044" t="s">
        <v>191</v>
      </c>
      <c r="D1044">
        <v>48</v>
      </c>
      <c r="E1044">
        <v>1</v>
      </c>
      <c r="O1044">
        <v>1</v>
      </c>
      <c r="P1044">
        <v>1</v>
      </c>
    </row>
    <row r="1045" spans="1:16" x14ac:dyDescent="0.25">
      <c r="A1045" t="s">
        <v>10</v>
      </c>
      <c r="B1045" t="s">
        <v>168</v>
      </c>
      <c r="C1045" t="s">
        <v>192</v>
      </c>
      <c r="D1045">
        <v>36</v>
      </c>
      <c r="E1045">
        <v>1</v>
      </c>
    </row>
    <row r="1046" spans="1:16" x14ac:dyDescent="0.25">
      <c r="A1046" t="s">
        <v>10</v>
      </c>
      <c r="B1046" t="s">
        <v>168</v>
      </c>
      <c r="C1046" t="s">
        <v>193</v>
      </c>
      <c r="D1046">
        <v>36</v>
      </c>
      <c r="E1046">
        <v>1</v>
      </c>
      <c r="P1046">
        <v>1</v>
      </c>
    </row>
    <row r="1047" spans="1:16" x14ac:dyDescent="0.25">
      <c r="A1047" t="s">
        <v>10</v>
      </c>
      <c r="B1047" t="s">
        <v>168</v>
      </c>
      <c r="C1047" t="s">
        <v>194</v>
      </c>
      <c r="D1047">
        <v>48</v>
      </c>
      <c r="E1047">
        <v>1</v>
      </c>
      <c r="O1047">
        <v>1</v>
      </c>
      <c r="P1047">
        <v>1</v>
      </c>
    </row>
    <row r="1048" spans="1:16" x14ac:dyDescent="0.25">
      <c r="A1048" t="s">
        <v>10</v>
      </c>
      <c r="B1048" t="s">
        <v>168</v>
      </c>
      <c r="C1048" t="s">
        <v>195</v>
      </c>
      <c r="D1048">
        <v>72</v>
      </c>
      <c r="E1048">
        <v>1</v>
      </c>
    </row>
    <row r="1049" spans="1:16" x14ac:dyDescent="0.25">
      <c r="A1049" t="s">
        <v>10</v>
      </c>
      <c r="B1049" t="s">
        <v>168</v>
      </c>
      <c r="C1049" t="s">
        <v>196</v>
      </c>
      <c r="D1049">
        <v>60</v>
      </c>
      <c r="E1049">
        <v>1</v>
      </c>
      <c r="P1049">
        <v>1</v>
      </c>
    </row>
    <row r="1050" spans="1:16" x14ac:dyDescent="0.25">
      <c r="A1050" t="s">
        <v>10</v>
      </c>
      <c r="B1050" t="s">
        <v>168</v>
      </c>
      <c r="C1050" t="s">
        <v>197</v>
      </c>
      <c r="D1050">
        <v>48</v>
      </c>
      <c r="E1050">
        <v>1</v>
      </c>
      <c r="P1050">
        <v>1</v>
      </c>
    </row>
    <row r="1051" spans="1:16" x14ac:dyDescent="0.25">
      <c r="A1051" t="s">
        <v>10</v>
      </c>
      <c r="B1051" t="s">
        <v>168</v>
      </c>
      <c r="C1051" t="s">
        <v>198</v>
      </c>
      <c r="D1051">
        <v>72</v>
      </c>
      <c r="E1051">
        <v>1</v>
      </c>
      <c r="H1051">
        <v>1</v>
      </c>
      <c r="P1051">
        <v>1</v>
      </c>
    </row>
    <row r="1052" spans="1:16" x14ac:dyDescent="0.25">
      <c r="A1052" t="s">
        <v>10</v>
      </c>
      <c r="B1052" t="s">
        <v>168</v>
      </c>
      <c r="C1052" t="s">
        <v>199</v>
      </c>
      <c r="D1052">
        <v>60</v>
      </c>
      <c r="E1052">
        <v>1</v>
      </c>
      <c r="P1052">
        <v>1</v>
      </c>
    </row>
    <row r="1053" spans="1:16" x14ac:dyDescent="0.25">
      <c r="A1053" t="s">
        <v>10</v>
      </c>
      <c r="B1053" t="s">
        <v>168</v>
      </c>
      <c r="C1053" t="s">
        <v>200</v>
      </c>
      <c r="D1053">
        <v>36</v>
      </c>
      <c r="E1053">
        <v>1</v>
      </c>
      <c r="H1053">
        <v>1</v>
      </c>
      <c r="L1053">
        <v>1</v>
      </c>
      <c r="P1053">
        <v>1</v>
      </c>
    </row>
    <row r="1054" spans="1:16" x14ac:dyDescent="0.25">
      <c r="A1054" t="s">
        <v>10</v>
      </c>
      <c r="B1054" t="s">
        <v>168</v>
      </c>
      <c r="C1054" t="s">
        <v>44</v>
      </c>
      <c r="D1054">
        <v>300</v>
      </c>
      <c r="F1054">
        <v>1</v>
      </c>
      <c r="P1054">
        <v>1</v>
      </c>
    </row>
    <row r="1055" spans="1:16" x14ac:dyDescent="0.25">
      <c r="A1055" t="s">
        <v>10</v>
      </c>
      <c r="B1055" t="s">
        <v>168</v>
      </c>
      <c r="C1055" t="s">
        <v>201</v>
      </c>
      <c r="D1055">
        <v>8</v>
      </c>
      <c r="E1055">
        <v>1</v>
      </c>
      <c r="H1055">
        <v>1</v>
      </c>
      <c r="I1055">
        <v>1</v>
      </c>
      <c r="J1055">
        <v>1</v>
      </c>
      <c r="K1055">
        <v>1</v>
      </c>
      <c r="L1055">
        <v>1</v>
      </c>
      <c r="M1055">
        <v>1</v>
      </c>
      <c r="N1055">
        <v>1</v>
      </c>
      <c r="O1055">
        <v>1</v>
      </c>
      <c r="P1055">
        <v>1</v>
      </c>
    </row>
    <row r="1056" spans="1:16" x14ac:dyDescent="0.25">
      <c r="A1056" t="s">
        <v>10</v>
      </c>
      <c r="B1056" t="s">
        <v>168</v>
      </c>
      <c r="C1056" t="s">
        <v>45</v>
      </c>
      <c r="D1056">
        <v>249</v>
      </c>
      <c r="F1056">
        <v>1</v>
      </c>
      <c r="O1056">
        <v>1</v>
      </c>
      <c r="P1056">
        <v>1</v>
      </c>
    </row>
    <row r="1057" spans="1:16" x14ac:dyDescent="0.25">
      <c r="A1057" t="s">
        <v>10</v>
      </c>
      <c r="B1057" t="s">
        <v>168</v>
      </c>
      <c r="C1057" t="s">
        <v>46</v>
      </c>
      <c r="D1057">
        <v>100</v>
      </c>
      <c r="F1057">
        <v>1</v>
      </c>
      <c r="M1057">
        <v>1</v>
      </c>
      <c r="P1057">
        <v>1</v>
      </c>
    </row>
    <row r="1058" spans="1:16" x14ac:dyDescent="0.25">
      <c r="A1058" t="s">
        <v>10</v>
      </c>
      <c r="B1058" t="s">
        <v>168</v>
      </c>
      <c r="C1058" t="s">
        <v>47</v>
      </c>
      <c r="D1058">
        <v>20</v>
      </c>
      <c r="E1058">
        <v>1</v>
      </c>
      <c r="N1058">
        <v>1</v>
      </c>
    </row>
    <row r="1059" spans="1:16" x14ac:dyDescent="0.25">
      <c r="A1059" t="s">
        <v>10</v>
      </c>
      <c r="B1059" t="s">
        <v>168</v>
      </c>
      <c r="C1059" t="s">
        <v>48</v>
      </c>
      <c r="D1059">
        <v>20</v>
      </c>
      <c r="E1059">
        <v>1</v>
      </c>
    </row>
    <row r="1060" spans="1:16" x14ac:dyDescent="0.25">
      <c r="A1060" t="s">
        <v>10</v>
      </c>
      <c r="B1060" t="s">
        <v>168</v>
      </c>
      <c r="C1060" t="s">
        <v>49</v>
      </c>
      <c r="D1060">
        <v>100</v>
      </c>
      <c r="F1060">
        <v>1</v>
      </c>
      <c r="P1060">
        <v>1</v>
      </c>
    </row>
    <row r="1061" spans="1:16" x14ac:dyDescent="0.25">
      <c r="A1061" t="s">
        <v>10</v>
      </c>
      <c r="B1061" t="s">
        <v>168</v>
      </c>
      <c r="C1061" t="s">
        <v>202</v>
      </c>
      <c r="D1061">
        <v>20</v>
      </c>
      <c r="E1061">
        <v>1</v>
      </c>
    </row>
    <row r="1062" spans="1:16" x14ac:dyDescent="0.25">
      <c r="A1062" t="s">
        <v>10</v>
      </c>
      <c r="B1062" t="s">
        <v>168</v>
      </c>
      <c r="C1062" t="s">
        <v>50</v>
      </c>
      <c r="D1062">
        <v>100</v>
      </c>
      <c r="F1062">
        <v>1</v>
      </c>
      <c r="L1062">
        <v>1</v>
      </c>
      <c r="N1062">
        <v>1</v>
      </c>
      <c r="O1062">
        <v>1</v>
      </c>
      <c r="P1062">
        <v>1</v>
      </c>
    </row>
    <row r="1063" spans="1:16" x14ac:dyDescent="0.25">
      <c r="A1063" t="s">
        <v>10</v>
      </c>
      <c r="B1063" t="s">
        <v>168</v>
      </c>
      <c r="C1063" t="s">
        <v>51</v>
      </c>
      <c r="D1063">
        <v>100</v>
      </c>
      <c r="F1063">
        <v>1</v>
      </c>
      <c r="N1063">
        <v>1</v>
      </c>
      <c r="O1063">
        <v>1</v>
      </c>
      <c r="P1063">
        <v>1</v>
      </c>
    </row>
    <row r="1064" spans="1:16" x14ac:dyDescent="0.25">
      <c r="A1064" t="s">
        <v>10</v>
      </c>
      <c r="B1064" t="s">
        <v>168</v>
      </c>
      <c r="C1064" t="s">
        <v>52</v>
      </c>
      <c r="D1064">
        <v>100</v>
      </c>
      <c r="F1064">
        <v>1</v>
      </c>
      <c r="N1064">
        <v>1</v>
      </c>
      <c r="O1064">
        <v>1</v>
      </c>
      <c r="P1064">
        <v>1</v>
      </c>
    </row>
    <row r="1065" spans="1:16" x14ac:dyDescent="0.25">
      <c r="A1065" t="s">
        <v>10</v>
      </c>
      <c r="B1065" t="s">
        <v>168</v>
      </c>
      <c r="C1065" t="s">
        <v>53</v>
      </c>
      <c r="D1065">
        <v>30</v>
      </c>
      <c r="E1065">
        <v>1</v>
      </c>
      <c r="P1065">
        <v>1</v>
      </c>
    </row>
    <row r="1066" spans="1:16" x14ac:dyDescent="0.25">
      <c r="A1066" t="s">
        <v>10</v>
      </c>
      <c r="B1066" t="s">
        <v>168</v>
      </c>
      <c r="C1066" t="s">
        <v>53</v>
      </c>
      <c r="D1066">
        <v>36</v>
      </c>
      <c r="E1066">
        <v>1</v>
      </c>
      <c r="H1066">
        <v>1</v>
      </c>
      <c r="P1066">
        <v>1</v>
      </c>
    </row>
    <row r="1067" spans="1:16" x14ac:dyDescent="0.25">
      <c r="A1067" t="s">
        <v>10</v>
      </c>
      <c r="B1067" t="s">
        <v>168</v>
      </c>
      <c r="C1067" t="s">
        <v>54</v>
      </c>
      <c r="D1067">
        <v>18</v>
      </c>
      <c r="E1067">
        <v>1</v>
      </c>
      <c r="L1067">
        <v>1</v>
      </c>
      <c r="M1067">
        <v>1</v>
      </c>
    </row>
    <row r="1068" spans="1:16" x14ac:dyDescent="0.25">
      <c r="A1068" t="s">
        <v>10</v>
      </c>
      <c r="B1068" t="s">
        <v>168</v>
      </c>
      <c r="C1068" t="s">
        <v>203</v>
      </c>
      <c r="D1068">
        <v>24</v>
      </c>
      <c r="G1068">
        <v>1</v>
      </c>
      <c r="P1068">
        <v>1</v>
      </c>
    </row>
    <row r="1069" spans="1:16" x14ac:dyDescent="0.25">
      <c r="A1069" t="s">
        <v>10</v>
      </c>
      <c r="B1069" t="s">
        <v>168</v>
      </c>
      <c r="C1069" t="s">
        <v>204</v>
      </c>
      <c r="D1069">
        <v>40</v>
      </c>
      <c r="E1069">
        <v>1</v>
      </c>
      <c r="P1069">
        <v>1</v>
      </c>
    </row>
    <row r="1070" spans="1:16" x14ac:dyDescent="0.25">
      <c r="A1070" t="s">
        <v>10</v>
      </c>
      <c r="B1070" t="s">
        <v>168</v>
      </c>
      <c r="C1070" t="s">
        <v>205</v>
      </c>
      <c r="D1070">
        <v>49</v>
      </c>
      <c r="E1070">
        <v>1</v>
      </c>
      <c r="P1070">
        <v>1</v>
      </c>
    </row>
    <row r="1071" spans="1:16" x14ac:dyDescent="0.25">
      <c r="A1071" t="s">
        <v>10</v>
      </c>
      <c r="B1071" t="s">
        <v>168</v>
      </c>
      <c r="C1071" t="s">
        <v>205</v>
      </c>
      <c r="D1071">
        <v>60</v>
      </c>
      <c r="E1071">
        <v>1</v>
      </c>
      <c r="H1071">
        <v>1</v>
      </c>
      <c r="P1071">
        <v>1</v>
      </c>
    </row>
    <row r="1072" spans="1:16" x14ac:dyDescent="0.25">
      <c r="A1072" t="s">
        <v>10</v>
      </c>
      <c r="B1072" t="s">
        <v>168</v>
      </c>
      <c r="C1072" t="s">
        <v>55</v>
      </c>
      <c r="D1072">
        <v>136</v>
      </c>
      <c r="F1072">
        <v>1</v>
      </c>
      <c r="M1072">
        <v>1</v>
      </c>
      <c r="P1072">
        <v>1</v>
      </c>
    </row>
    <row r="1073" spans="1:16" x14ac:dyDescent="0.25">
      <c r="A1073" t="s">
        <v>10</v>
      </c>
      <c r="B1073" t="s">
        <v>168</v>
      </c>
      <c r="C1073" t="s">
        <v>206</v>
      </c>
      <c r="D1073">
        <v>166</v>
      </c>
      <c r="E1073">
        <v>1</v>
      </c>
      <c r="P1073">
        <v>1</v>
      </c>
    </row>
    <row r="1074" spans="1:16" x14ac:dyDescent="0.25">
      <c r="A1074" t="s">
        <v>10</v>
      </c>
      <c r="B1074" t="s">
        <v>168</v>
      </c>
      <c r="C1074" t="s">
        <v>206</v>
      </c>
      <c r="D1074">
        <v>166</v>
      </c>
      <c r="E1074">
        <v>1</v>
      </c>
      <c r="L1074">
        <v>1</v>
      </c>
      <c r="M1074">
        <v>1</v>
      </c>
      <c r="O1074">
        <v>1</v>
      </c>
      <c r="P1074">
        <v>1</v>
      </c>
    </row>
    <row r="1075" spans="1:16" x14ac:dyDescent="0.25">
      <c r="A1075" t="s">
        <v>10</v>
      </c>
      <c r="B1075" t="s">
        <v>168</v>
      </c>
      <c r="C1075" t="s">
        <v>207</v>
      </c>
      <c r="D1075">
        <v>126</v>
      </c>
      <c r="F1075">
        <v>1</v>
      </c>
      <c r="H1075">
        <v>1</v>
      </c>
      <c r="J1075">
        <v>1</v>
      </c>
      <c r="M1075">
        <v>1</v>
      </c>
    </row>
    <row r="1076" spans="1:16" x14ac:dyDescent="0.25">
      <c r="A1076" t="s">
        <v>10</v>
      </c>
      <c r="B1076" t="s">
        <v>168</v>
      </c>
      <c r="C1076" t="s">
        <v>208</v>
      </c>
      <c r="D1076">
        <v>40</v>
      </c>
      <c r="E1076">
        <v>1</v>
      </c>
      <c r="P1076">
        <v>1</v>
      </c>
    </row>
    <row r="1077" spans="1:16" x14ac:dyDescent="0.25">
      <c r="A1077" t="s">
        <v>10</v>
      </c>
      <c r="B1077" t="s">
        <v>168</v>
      </c>
      <c r="C1077" t="s">
        <v>209</v>
      </c>
      <c r="D1077">
        <v>40</v>
      </c>
      <c r="E1077">
        <v>1</v>
      </c>
      <c r="P1077">
        <v>1</v>
      </c>
    </row>
    <row r="1078" spans="1:16" x14ac:dyDescent="0.25">
      <c r="A1078" t="s">
        <v>10</v>
      </c>
      <c r="B1078" t="s">
        <v>168</v>
      </c>
      <c r="C1078" t="s">
        <v>210</v>
      </c>
      <c r="D1078">
        <v>180</v>
      </c>
      <c r="F1078">
        <v>1</v>
      </c>
      <c r="L1078">
        <v>1</v>
      </c>
      <c r="P1078">
        <v>1</v>
      </c>
    </row>
    <row r="1079" spans="1:16" x14ac:dyDescent="0.25">
      <c r="A1079" t="s">
        <v>10</v>
      </c>
      <c r="B1079" t="s">
        <v>168</v>
      </c>
      <c r="C1079" t="s">
        <v>211</v>
      </c>
      <c r="D1079">
        <v>50</v>
      </c>
      <c r="E1079">
        <v>1</v>
      </c>
      <c r="P1079">
        <v>1</v>
      </c>
    </row>
    <row r="1080" spans="1:16" x14ac:dyDescent="0.25">
      <c r="A1080" t="s">
        <v>10</v>
      </c>
      <c r="B1080" t="s">
        <v>168</v>
      </c>
      <c r="C1080" t="s">
        <v>212</v>
      </c>
      <c r="D1080">
        <v>30</v>
      </c>
      <c r="E1080">
        <v>1</v>
      </c>
      <c r="J1080">
        <v>1</v>
      </c>
      <c r="L1080">
        <v>1</v>
      </c>
    </row>
    <row r="1081" spans="1:16" x14ac:dyDescent="0.25">
      <c r="A1081" t="s">
        <v>10</v>
      </c>
      <c r="B1081" t="s">
        <v>168</v>
      </c>
      <c r="C1081" t="s">
        <v>213</v>
      </c>
      <c r="D1081">
        <v>40</v>
      </c>
      <c r="E1081">
        <v>1</v>
      </c>
      <c r="H1081">
        <v>1</v>
      </c>
      <c r="P1081">
        <v>1</v>
      </c>
    </row>
    <row r="1082" spans="1:16" x14ac:dyDescent="0.25">
      <c r="A1082" t="s">
        <v>10</v>
      </c>
      <c r="B1082" t="s">
        <v>168</v>
      </c>
      <c r="C1082" t="s">
        <v>214</v>
      </c>
      <c r="D1082">
        <v>232</v>
      </c>
      <c r="E1082">
        <v>1</v>
      </c>
      <c r="K1082">
        <v>1</v>
      </c>
      <c r="M1082">
        <v>1</v>
      </c>
      <c r="N1082">
        <v>1</v>
      </c>
      <c r="P1082">
        <v>1</v>
      </c>
    </row>
    <row r="1083" spans="1:16" x14ac:dyDescent="0.25">
      <c r="A1083" t="s">
        <v>10</v>
      </c>
      <c r="B1083" t="s">
        <v>168</v>
      </c>
      <c r="C1083" t="s">
        <v>215</v>
      </c>
      <c r="D1083">
        <v>114</v>
      </c>
      <c r="F1083">
        <v>1</v>
      </c>
      <c r="J1083">
        <v>1</v>
      </c>
      <c r="P1083">
        <v>1</v>
      </c>
    </row>
    <row r="1084" spans="1:16" x14ac:dyDescent="0.25">
      <c r="A1084" t="s">
        <v>10</v>
      </c>
      <c r="B1084" t="s">
        <v>168</v>
      </c>
      <c r="C1084" t="s">
        <v>56</v>
      </c>
      <c r="D1084">
        <v>24</v>
      </c>
      <c r="E1084">
        <v>1</v>
      </c>
    </row>
    <row r="1085" spans="1:16" x14ac:dyDescent="0.25">
      <c r="A1085" t="s">
        <v>10</v>
      </c>
      <c r="B1085" t="s">
        <v>168</v>
      </c>
      <c r="C1085" t="s">
        <v>57</v>
      </c>
      <c r="D1085">
        <v>20</v>
      </c>
      <c r="E1085">
        <v>1</v>
      </c>
      <c r="K1085">
        <v>1</v>
      </c>
    </row>
    <row r="1086" spans="1:16" x14ac:dyDescent="0.25">
      <c r="A1086" t="s">
        <v>10</v>
      </c>
      <c r="B1086" t="s">
        <v>168</v>
      </c>
      <c r="C1086" t="s">
        <v>58</v>
      </c>
      <c r="D1086">
        <v>203</v>
      </c>
      <c r="F1086">
        <v>1</v>
      </c>
      <c r="M1086">
        <v>1</v>
      </c>
      <c r="P1086">
        <v>1</v>
      </c>
    </row>
    <row r="1087" spans="1:16" x14ac:dyDescent="0.25">
      <c r="A1087" t="s">
        <v>10</v>
      </c>
      <c r="B1087" t="s">
        <v>168</v>
      </c>
      <c r="C1087" t="s">
        <v>59</v>
      </c>
      <c r="D1087">
        <v>30</v>
      </c>
      <c r="E1087">
        <v>1</v>
      </c>
      <c r="P1087">
        <v>1</v>
      </c>
    </row>
    <row r="1088" spans="1:16" x14ac:dyDescent="0.25">
      <c r="A1088" t="s">
        <v>10</v>
      </c>
      <c r="B1088" t="s">
        <v>168</v>
      </c>
      <c r="C1088" t="s">
        <v>60</v>
      </c>
      <c r="D1088">
        <v>24</v>
      </c>
      <c r="E1088">
        <v>1</v>
      </c>
      <c r="H1088">
        <v>1</v>
      </c>
    </row>
    <row r="1089" spans="1:16" x14ac:dyDescent="0.25">
      <c r="A1089" t="s">
        <v>10</v>
      </c>
      <c r="B1089" t="s">
        <v>168</v>
      </c>
      <c r="C1089" t="s">
        <v>61</v>
      </c>
      <c r="D1089">
        <v>22</v>
      </c>
      <c r="E1089">
        <v>1</v>
      </c>
      <c r="L1089">
        <v>1</v>
      </c>
      <c r="P1089">
        <v>1</v>
      </c>
    </row>
    <row r="1090" spans="1:16" x14ac:dyDescent="0.25">
      <c r="A1090" t="s">
        <v>10</v>
      </c>
      <c r="B1090" t="s">
        <v>168</v>
      </c>
      <c r="C1090" t="s">
        <v>62</v>
      </c>
      <c r="D1090">
        <v>17</v>
      </c>
      <c r="E1090">
        <v>1</v>
      </c>
      <c r="P1090">
        <v>1</v>
      </c>
    </row>
    <row r="1091" spans="1:16" x14ac:dyDescent="0.25">
      <c r="A1091" t="s">
        <v>10</v>
      </c>
      <c r="B1091" t="s">
        <v>168</v>
      </c>
      <c r="C1091" t="s">
        <v>63</v>
      </c>
      <c r="D1091">
        <v>30</v>
      </c>
      <c r="E1091">
        <v>1</v>
      </c>
      <c r="H1091">
        <v>1</v>
      </c>
      <c r="K1091">
        <v>1</v>
      </c>
    </row>
    <row r="1092" spans="1:16" x14ac:dyDescent="0.25">
      <c r="A1092" t="s">
        <v>10</v>
      </c>
      <c r="B1092" t="s">
        <v>168</v>
      </c>
      <c r="C1092" t="s">
        <v>216</v>
      </c>
      <c r="D1092">
        <v>16</v>
      </c>
      <c r="E1092">
        <v>1</v>
      </c>
      <c r="H1092">
        <v>1</v>
      </c>
      <c r="L1092">
        <v>1</v>
      </c>
      <c r="M1092">
        <v>1</v>
      </c>
      <c r="N1092">
        <v>1</v>
      </c>
    </row>
    <row r="1093" spans="1:16" x14ac:dyDescent="0.25">
      <c r="A1093" t="s">
        <v>10</v>
      </c>
      <c r="B1093" t="s">
        <v>168</v>
      </c>
      <c r="C1093" t="s">
        <v>217</v>
      </c>
      <c r="D1093">
        <v>18</v>
      </c>
      <c r="E1093">
        <v>1</v>
      </c>
      <c r="H1093">
        <v>1</v>
      </c>
      <c r="K1093">
        <v>1</v>
      </c>
      <c r="L1093">
        <v>1</v>
      </c>
      <c r="M1093">
        <v>1</v>
      </c>
      <c r="N1093">
        <v>1</v>
      </c>
      <c r="O1093">
        <v>1</v>
      </c>
      <c r="P1093">
        <v>1</v>
      </c>
    </row>
    <row r="1094" spans="1:16" x14ac:dyDescent="0.25">
      <c r="A1094" t="s">
        <v>10</v>
      </c>
      <c r="B1094" t="s">
        <v>168</v>
      </c>
      <c r="C1094" t="s">
        <v>64</v>
      </c>
      <c r="D1094">
        <v>83</v>
      </c>
      <c r="F1094">
        <v>1</v>
      </c>
      <c r="O1094">
        <v>1</v>
      </c>
      <c r="P1094">
        <v>1</v>
      </c>
    </row>
    <row r="1095" spans="1:16" x14ac:dyDescent="0.25">
      <c r="A1095" t="s">
        <v>10</v>
      </c>
      <c r="B1095" t="s">
        <v>168</v>
      </c>
      <c r="C1095" t="s">
        <v>218</v>
      </c>
      <c r="D1095">
        <v>197</v>
      </c>
      <c r="F1095">
        <v>1</v>
      </c>
      <c r="H1095">
        <v>1</v>
      </c>
      <c r="I1095">
        <v>1</v>
      </c>
      <c r="J1095">
        <v>1</v>
      </c>
      <c r="K1095">
        <v>1</v>
      </c>
      <c r="L1095">
        <v>1</v>
      </c>
      <c r="M1095">
        <v>1</v>
      </c>
      <c r="N1095">
        <v>1</v>
      </c>
      <c r="O1095">
        <v>1</v>
      </c>
      <c r="P1095">
        <v>1</v>
      </c>
    </row>
    <row r="1096" spans="1:16" x14ac:dyDescent="0.25">
      <c r="A1096" t="s">
        <v>10</v>
      </c>
      <c r="B1096" t="s">
        <v>168</v>
      </c>
      <c r="C1096" t="s">
        <v>219</v>
      </c>
      <c r="D1096">
        <v>55</v>
      </c>
      <c r="F1096">
        <v>1</v>
      </c>
      <c r="H1096">
        <v>1</v>
      </c>
      <c r="P1096">
        <v>1</v>
      </c>
    </row>
    <row r="1097" spans="1:16" x14ac:dyDescent="0.25">
      <c r="A1097" t="s">
        <v>10</v>
      </c>
      <c r="B1097" t="s">
        <v>168</v>
      </c>
      <c r="C1097" t="s">
        <v>220</v>
      </c>
      <c r="D1097">
        <v>34</v>
      </c>
      <c r="F1097">
        <v>1</v>
      </c>
      <c r="H1097">
        <v>1</v>
      </c>
      <c r="J1097">
        <v>1</v>
      </c>
    </row>
    <row r="1098" spans="1:16" x14ac:dyDescent="0.25">
      <c r="A1098" t="s">
        <v>10</v>
      </c>
      <c r="B1098" t="s">
        <v>168</v>
      </c>
      <c r="C1098" t="s">
        <v>221</v>
      </c>
      <c r="D1098">
        <v>140</v>
      </c>
      <c r="F1098">
        <v>1</v>
      </c>
      <c r="L1098">
        <v>1</v>
      </c>
      <c r="P1098">
        <v>1</v>
      </c>
    </row>
    <row r="1099" spans="1:16" x14ac:dyDescent="0.25">
      <c r="A1099" t="s">
        <v>10</v>
      </c>
      <c r="B1099" t="s">
        <v>168</v>
      </c>
      <c r="C1099" t="s">
        <v>65</v>
      </c>
      <c r="D1099">
        <v>36</v>
      </c>
      <c r="E1099">
        <v>1</v>
      </c>
      <c r="H1099">
        <v>1</v>
      </c>
      <c r="L1099">
        <v>1</v>
      </c>
      <c r="P1099">
        <v>1</v>
      </c>
    </row>
    <row r="1100" spans="1:16" x14ac:dyDescent="0.25">
      <c r="A1100" t="s">
        <v>10</v>
      </c>
      <c r="B1100" t="s">
        <v>168</v>
      </c>
      <c r="C1100" t="s">
        <v>66</v>
      </c>
      <c r="D1100">
        <v>42</v>
      </c>
      <c r="G1100">
        <v>1</v>
      </c>
      <c r="H1100">
        <v>1</v>
      </c>
      <c r="L1100">
        <v>1</v>
      </c>
      <c r="O1100">
        <v>1</v>
      </c>
      <c r="P1100">
        <v>1</v>
      </c>
    </row>
    <row r="1101" spans="1:16" x14ac:dyDescent="0.25">
      <c r="A1101" t="s">
        <v>10</v>
      </c>
      <c r="B1101" t="s">
        <v>168</v>
      </c>
      <c r="C1101" t="s">
        <v>67</v>
      </c>
      <c r="D1101">
        <v>17</v>
      </c>
      <c r="E1101">
        <v>1</v>
      </c>
      <c r="H1101">
        <v>1</v>
      </c>
      <c r="K1101">
        <v>1</v>
      </c>
      <c r="L1101">
        <v>1</v>
      </c>
      <c r="O1101">
        <v>1</v>
      </c>
      <c r="P1101">
        <v>1</v>
      </c>
    </row>
    <row r="1102" spans="1:16" x14ac:dyDescent="0.25">
      <c r="A1102" t="s">
        <v>10</v>
      </c>
      <c r="B1102" t="s">
        <v>168</v>
      </c>
      <c r="C1102" t="s">
        <v>68</v>
      </c>
      <c r="D1102">
        <v>20</v>
      </c>
      <c r="E1102">
        <v>1</v>
      </c>
      <c r="P1102">
        <v>1</v>
      </c>
    </row>
    <row r="1103" spans="1:16" x14ac:dyDescent="0.25">
      <c r="A1103" t="s">
        <v>10</v>
      </c>
      <c r="B1103" t="s">
        <v>168</v>
      </c>
      <c r="C1103" t="s">
        <v>69</v>
      </c>
      <c r="D1103">
        <v>30</v>
      </c>
      <c r="E1103">
        <v>1</v>
      </c>
      <c r="H1103">
        <v>1</v>
      </c>
      <c r="P1103">
        <v>1</v>
      </c>
    </row>
    <row r="1104" spans="1:16" x14ac:dyDescent="0.25">
      <c r="A1104" t="s">
        <v>10</v>
      </c>
      <c r="B1104" t="s">
        <v>168</v>
      </c>
      <c r="C1104" t="s">
        <v>70</v>
      </c>
      <c r="D1104">
        <v>63</v>
      </c>
      <c r="G1104">
        <v>1</v>
      </c>
      <c r="O1104">
        <v>1</v>
      </c>
      <c r="P1104">
        <v>1</v>
      </c>
    </row>
    <row r="1105" spans="1:16" x14ac:dyDescent="0.25">
      <c r="A1105" t="s">
        <v>10</v>
      </c>
      <c r="B1105" t="s">
        <v>168</v>
      </c>
      <c r="C1105" t="s">
        <v>71</v>
      </c>
      <c r="D1105">
        <v>17</v>
      </c>
      <c r="E1105">
        <v>1</v>
      </c>
      <c r="H1105">
        <v>1</v>
      </c>
      <c r="K1105">
        <v>1</v>
      </c>
      <c r="L1105">
        <v>1</v>
      </c>
      <c r="M1105">
        <v>1</v>
      </c>
      <c r="N1105">
        <v>1</v>
      </c>
      <c r="O1105">
        <v>1</v>
      </c>
      <c r="P1105">
        <v>1</v>
      </c>
    </row>
    <row r="1106" spans="1:16" x14ac:dyDescent="0.25">
      <c r="A1106" t="s">
        <v>10</v>
      </c>
      <c r="B1106" t="s">
        <v>168</v>
      </c>
      <c r="C1106" t="s">
        <v>165</v>
      </c>
      <c r="D1106">
        <v>10</v>
      </c>
      <c r="E1106">
        <v>1</v>
      </c>
      <c r="H1106">
        <v>1</v>
      </c>
      <c r="I1106">
        <v>1</v>
      </c>
      <c r="J1106">
        <v>1</v>
      </c>
      <c r="K1106">
        <v>1</v>
      </c>
      <c r="L1106">
        <v>1</v>
      </c>
      <c r="M1106">
        <v>1</v>
      </c>
      <c r="N1106">
        <v>1</v>
      </c>
      <c r="O1106">
        <v>1</v>
      </c>
      <c r="P1106">
        <v>1</v>
      </c>
    </row>
    <row r="1107" spans="1:16" x14ac:dyDescent="0.25">
      <c r="A1107" t="s">
        <v>10</v>
      </c>
      <c r="B1107" t="s">
        <v>168</v>
      </c>
      <c r="C1107" t="s">
        <v>222</v>
      </c>
      <c r="D1107">
        <v>40</v>
      </c>
      <c r="E1107">
        <v>1</v>
      </c>
      <c r="H1107">
        <v>1</v>
      </c>
      <c r="I1107">
        <v>1</v>
      </c>
      <c r="J1107">
        <v>1</v>
      </c>
      <c r="K1107">
        <v>1</v>
      </c>
      <c r="L1107">
        <v>1</v>
      </c>
      <c r="M1107">
        <v>1</v>
      </c>
      <c r="N1107">
        <v>1</v>
      </c>
      <c r="O1107">
        <v>1</v>
      </c>
      <c r="P1107">
        <v>1</v>
      </c>
    </row>
    <row r="1108" spans="1:16" x14ac:dyDescent="0.25">
      <c r="A1108" t="s">
        <v>10</v>
      </c>
      <c r="B1108" t="s">
        <v>168</v>
      </c>
      <c r="C1108" t="s">
        <v>72</v>
      </c>
      <c r="D1108">
        <v>10</v>
      </c>
      <c r="E1108">
        <v>1</v>
      </c>
      <c r="H1108">
        <v>1</v>
      </c>
      <c r="K1108">
        <v>1</v>
      </c>
      <c r="M1108">
        <v>1</v>
      </c>
      <c r="O1108">
        <v>1</v>
      </c>
      <c r="P1108">
        <v>1</v>
      </c>
    </row>
    <row r="1109" spans="1:16" x14ac:dyDescent="0.25">
      <c r="A1109" t="s">
        <v>10</v>
      </c>
      <c r="B1109" t="s">
        <v>168</v>
      </c>
      <c r="C1109" t="s">
        <v>73</v>
      </c>
      <c r="D1109">
        <v>10</v>
      </c>
      <c r="E1109">
        <v>1</v>
      </c>
      <c r="H1109">
        <v>1</v>
      </c>
      <c r="I1109">
        <v>1</v>
      </c>
      <c r="K1109">
        <v>1</v>
      </c>
      <c r="L1109">
        <v>1</v>
      </c>
      <c r="M1109">
        <v>1</v>
      </c>
      <c r="N1109">
        <v>1</v>
      </c>
      <c r="O1109">
        <v>1</v>
      </c>
      <c r="P1109">
        <v>1</v>
      </c>
    </row>
    <row r="1110" spans="1:16" x14ac:dyDescent="0.25">
      <c r="A1110" t="s">
        <v>10</v>
      </c>
      <c r="B1110" t="s">
        <v>168</v>
      </c>
      <c r="C1110" t="s">
        <v>74</v>
      </c>
      <c r="D1110">
        <v>102</v>
      </c>
      <c r="G1110">
        <v>1</v>
      </c>
      <c r="H1110">
        <v>1</v>
      </c>
      <c r="J1110">
        <v>1</v>
      </c>
      <c r="P1110">
        <v>1</v>
      </c>
    </row>
    <row r="1111" spans="1:16" x14ac:dyDescent="0.25">
      <c r="A1111" t="s">
        <v>10</v>
      </c>
      <c r="B1111" t="s">
        <v>168</v>
      </c>
      <c r="C1111" t="s">
        <v>75</v>
      </c>
      <c r="D1111">
        <v>20</v>
      </c>
      <c r="E1111">
        <v>1</v>
      </c>
    </row>
    <row r="1112" spans="1:16" x14ac:dyDescent="0.25">
      <c r="A1112" t="s">
        <v>10</v>
      </c>
      <c r="B1112" t="s">
        <v>168</v>
      </c>
      <c r="C1112" t="s">
        <v>76</v>
      </c>
      <c r="D1112">
        <v>30</v>
      </c>
      <c r="E1112">
        <v>1</v>
      </c>
      <c r="L1112">
        <v>1</v>
      </c>
      <c r="N1112">
        <v>1</v>
      </c>
      <c r="O1112">
        <v>1</v>
      </c>
      <c r="P1112">
        <v>1</v>
      </c>
    </row>
    <row r="1113" spans="1:16" x14ac:dyDescent="0.25">
      <c r="A1113" t="s">
        <v>10</v>
      </c>
      <c r="B1113" t="s">
        <v>168</v>
      </c>
      <c r="C1113" t="s">
        <v>223</v>
      </c>
      <c r="D1113">
        <v>90</v>
      </c>
      <c r="E1113">
        <v>1</v>
      </c>
      <c r="L1113">
        <v>1</v>
      </c>
      <c r="O1113">
        <v>1</v>
      </c>
      <c r="P1113">
        <v>1</v>
      </c>
    </row>
    <row r="1114" spans="1:16" x14ac:dyDescent="0.25">
      <c r="A1114" t="s">
        <v>10</v>
      </c>
      <c r="B1114" t="s">
        <v>168</v>
      </c>
      <c r="C1114" t="s">
        <v>224</v>
      </c>
      <c r="D1114">
        <v>282</v>
      </c>
      <c r="E1114">
        <v>1</v>
      </c>
      <c r="N1114">
        <v>1</v>
      </c>
    </row>
    <row r="1115" spans="1:16" x14ac:dyDescent="0.25">
      <c r="A1115" t="s">
        <v>10</v>
      </c>
      <c r="B1115" t="s">
        <v>168</v>
      </c>
      <c r="C1115" t="s">
        <v>77</v>
      </c>
      <c r="D1115">
        <v>102</v>
      </c>
      <c r="G1115">
        <v>1</v>
      </c>
      <c r="H1115">
        <v>1</v>
      </c>
      <c r="K1115">
        <v>1</v>
      </c>
      <c r="O1115">
        <v>1</v>
      </c>
      <c r="P1115">
        <v>1</v>
      </c>
    </row>
    <row r="1116" spans="1:16" x14ac:dyDescent="0.25">
      <c r="A1116" t="s">
        <v>10</v>
      </c>
      <c r="B1116" t="s">
        <v>168</v>
      </c>
      <c r="C1116" t="s">
        <v>78</v>
      </c>
      <c r="D1116">
        <v>20</v>
      </c>
      <c r="E1116">
        <v>1</v>
      </c>
      <c r="P1116">
        <v>1</v>
      </c>
    </row>
    <row r="1117" spans="1:16" x14ac:dyDescent="0.25">
      <c r="A1117" t="s">
        <v>10</v>
      </c>
      <c r="B1117" t="s">
        <v>168</v>
      </c>
      <c r="C1117" t="s">
        <v>79</v>
      </c>
      <c r="D1117">
        <v>30</v>
      </c>
      <c r="E1117">
        <v>1</v>
      </c>
      <c r="H1117">
        <v>1</v>
      </c>
      <c r="L1117">
        <v>1</v>
      </c>
      <c r="N1117">
        <v>1</v>
      </c>
    </row>
    <row r="1118" spans="1:16" x14ac:dyDescent="0.25">
      <c r="A1118" t="s">
        <v>10</v>
      </c>
      <c r="B1118" t="s">
        <v>168</v>
      </c>
      <c r="C1118" t="s">
        <v>225</v>
      </c>
      <c r="D1118">
        <v>114</v>
      </c>
      <c r="E1118">
        <v>1</v>
      </c>
      <c r="K1118">
        <v>1</v>
      </c>
      <c r="P1118">
        <v>1</v>
      </c>
    </row>
    <row r="1119" spans="1:16" x14ac:dyDescent="0.25">
      <c r="A1119" t="s">
        <v>10</v>
      </c>
      <c r="B1119" t="s">
        <v>168</v>
      </c>
      <c r="C1119" t="s">
        <v>226</v>
      </c>
      <c r="D1119">
        <v>162</v>
      </c>
      <c r="E1119">
        <v>1</v>
      </c>
      <c r="M1119">
        <v>1</v>
      </c>
      <c r="O1119">
        <v>1</v>
      </c>
      <c r="P1119">
        <v>1</v>
      </c>
    </row>
    <row r="1120" spans="1:16" x14ac:dyDescent="0.25">
      <c r="A1120" t="s">
        <v>10</v>
      </c>
      <c r="B1120" t="s">
        <v>168</v>
      </c>
      <c r="C1120" t="s">
        <v>80</v>
      </c>
      <c r="D1120">
        <v>30</v>
      </c>
      <c r="E1120">
        <v>1</v>
      </c>
      <c r="H1120">
        <v>1</v>
      </c>
    </row>
    <row r="1121" spans="1:16" x14ac:dyDescent="0.25">
      <c r="A1121" t="s">
        <v>10</v>
      </c>
      <c r="B1121" t="s">
        <v>168</v>
      </c>
      <c r="C1121" t="s">
        <v>81</v>
      </c>
      <c r="D1121">
        <v>85</v>
      </c>
      <c r="F1121">
        <v>1</v>
      </c>
      <c r="H1121">
        <v>1</v>
      </c>
      <c r="I1121">
        <v>1</v>
      </c>
      <c r="J1121">
        <v>1</v>
      </c>
      <c r="K1121">
        <v>1</v>
      </c>
      <c r="L1121">
        <v>1</v>
      </c>
      <c r="M1121">
        <v>1</v>
      </c>
      <c r="N1121">
        <v>1</v>
      </c>
      <c r="O1121">
        <v>1</v>
      </c>
      <c r="P1121">
        <v>1</v>
      </c>
    </row>
    <row r="1122" spans="1:16" x14ac:dyDescent="0.25">
      <c r="A1122" t="s">
        <v>10</v>
      </c>
      <c r="B1122" t="s">
        <v>168</v>
      </c>
      <c r="C1122" t="s">
        <v>82</v>
      </c>
      <c r="D1122">
        <v>300</v>
      </c>
      <c r="F1122">
        <v>1</v>
      </c>
      <c r="J1122">
        <v>1</v>
      </c>
      <c r="P1122">
        <v>1</v>
      </c>
    </row>
    <row r="1123" spans="1:16" x14ac:dyDescent="0.25">
      <c r="A1123" t="s">
        <v>10</v>
      </c>
      <c r="B1123" t="s">
        <v>168</v>
      </c>
      <c r="C1123" t="s">
        <v>83</v>
      </c>
      <c r="D1123">
        <v>82</v>
      </c>
      <c r="F1123">
        <v>1</v>
      </c>
      <c r="P1123">
        <v>1</v>
      </c>
    </row>
    <row r="1124" spans="1:16" x14ac:dyDescent="0.25">
      <c r="A1124" t="s">
        <v>10</v>
      </c>
      <c r="B1124" t="s">
        <v>168</v>
      </c>
      <c r="C1124" t="s">
        <v>84</v>
      </c>
      <c r="D1124">
        <v>40</v>
      </c>
      <c r="E1124">
        <v>1</v>
      </c>
      <c r="P1124">
        <v>1</v>
      </c>
    </row>
    <row r="1125" spans="1:16" x14ac:dyDescent="0.25">
      <c r="A1125" t="s">
        <v>10</v>
      </c>
      <c r="B1125" t="s">
        <v>168</v>
      </c>
      <c r="C1125" t="s">
        <v>85</v>
      </c>
      <c r="D1125">
        <v>30</v>
      </c>
      <c r="E1125">
        <v>1</v>
      </c>
      <c r="L1125">
        <v>1</v>
      </c>
    </row>
    <row r="1126" spans="1:16" x14ac:dyDescent="0.25">
      <c r="A1126" t="s">
        <v>10</v>
      </c>
      <c r="B1126" t="s">
        <v>168</v>
      </c>
      <c r="C1126" t="s">
        <v>86</v>
      </c>
      <c r="D1126">
        <v>30</v>
      </c>
      <c r="E1126">
        <v>1</v>
      </c>
      <c r="H1126">
        <v>1</v>
      </c>
    </row>
    <row r="1127" spans="1:16" x14ac:dyDescent="0.25">
      <c r="A1127" t="s">
        <v>10</v>
      </c>
      <c r="B1127" t="s">
        <v>168</v>
      </c>
      <c r="C1127" t="s">
        <v>87</v>
      </c>
      <c r="D1127">
        <v>120</v>
      </c>
      <c r="E1127">
        <v>1</v>
      </c>
    </row>
    <row r="1128" spans="1:16" x14ac:dyDescent="0.25">
      <c r="A1128" t="s">
        <v>10</v>
      </c>
      <c r="B1128" t="s">
        <v>168</v>
      </c>
      <c r="C1128" t="s">
        <v>88</v>
      </c>
      <c r="D1128">
        <v>150</v>
      </c>
      <c r="F1128">
        <v>1</v>
      </c>
      <c r="H1128">
        <v>1</v>
      </c>
      <c r="I1128">
        <v>1</v>
      </c>
      <c r="J1128">
        <v>1</v>
      </c>
      <c r="K1128">
        <v>1</v>
      </c>
      <c r="L1128">
        <v>1</v>
      </c>
      <c r="M1128">
        <v>1</v>
      </c>
      <c r="N1128">
        <v>1</v>
      </c>
      <c r="O1128">
        <v>1</v>
      </c>
      <c r="P1128">
        <v>1</v>
      </c>
    </row>
    <row r="1129" spans="1:16" x14ac:dyDescent="0.25">
      <c r="A1129" t="s">
        <v>10</v>
      </c>
      <c r="B1129" t="s">
        <v>168</v>
      </c>
      <c r="C1129" t="s">
        <v>89</v>
      </c>
      <c r="D1129">
        <v>218</v>
      </c>
      <c r="F1129">
        <v>1</v>
      </c>
      <c r="J1129">
        <v>1</v>
      </c>
      <c r="L1129">
        <v>1</v>
      </c>
      <c r="M1129">
        <v>1</v>
      </c>
      <c r="N1129">
        <v>1</v>
      </c>
    </row>
    <row r="1130" spans="1:16" x14ac:dyDescent="0.25">
      <c r="A1130" t="s">
        <v>10</v>
      </c>
      <c r="B1130" t="s">
        <v>168</v>
      </c>
      <c r="C1130" t="s">
        <v>90</v>
      </c>
      <c r="D1130">
        <v>154</v>
      </c>
      <c r="F1130">
        <v>1</v>
      </c>
      <c r="J1130">
        <v>1</v>
      </c>
      <c r="P1130">
        <v>1</v>
      </c>
    </row>
    <row r="1131" spans="1:16" x14ac:dyDescent="0.25">
      <c r="A1131" t="s">
        <v>10</v>
      </c>
      <c r="B1131" t="s">
        <v>168</v>
      </c>
      <c r="C1131" t="s">
        <v>91</v>
      </c>
      <c r="D1131">
        <v>100</v>
      </c>
      <c r="E1131">
        <v>1</v>
      </c>
      <c r="P1131">
        <v>1</v>
      </c>
    </row>
    <row r="1132" spans="1:16" x14ac:dyDescent="0.25">
      <c r="A1132" t="s">
        <v>10</v>
      </c>
      <c r="B1132" t="s">
        <v>168</v>
      </c>
      <c r="C1132" t="s">
        <v>92</v>
      </c>
      <c r="D1132">
        <v>20</v>
      </c>
      <c r="E1132">
        <v>1</v>
      </c>
      <c r="P1132">
        <v>1</v>
      </c>
    </row>
    <row r="1133" spans="1:16" x14ac:dyDescent="0.25">
      <c r="A1133" t="s">
        <v>10</v>
      </c>
      <c r="B1133" t="s">
        <v>168</v>
      </c>
      <c r="C1133" t="s">
        <v>93</v>
      </c>
      <c r="D1133">
        <v>132</v>
      </c>
      <c r="F1133">
        <v>1</v>
      </c>
      <c r="O1133">
        <v>1</v>
      </c>
      <c r="P1133">
        <v>1</v>
      </c>
    </row>
    <row r="1134" spans="1:16" x14ac:dyDescent="0.25">
      <c r="A1134" t="s">
        <v>10</v>
      </c>
      <c r="B1134" t="s">
        <v>168</v>
      </c>
      <c r="C1134" t="s">
        <v>94</v>
      </c>
      <c r="D1134">
        <v>80</v>
      </c>
      <c r="F1134">
        <v>1</v>
      </c>
      <c r="H1134">
        <v>1</v>
      </c>
      <c r="O1134">
        <v>1</v>
      </c>
      <c r="P1134">
        <v>1</v>
      </c>
    </row>
    <row r="1135" spans="1:16" x14ac:dyDescent="0.25">
      <c r="A1135" t="s">
        <v>10</v>
      </c>
      <c r="B1135" t="s">
        <v>168</v>
      </c>
      <c r="C1135" t="s">
        <v>95</v>
      </c>
      <c r="D1135">
        <v>50</v>
      </c>
      <c r="F1135">
        <v>1</v>
      </c>
      <c r="P1135">
        <v>1</v>
      </c>
    </row>
    <row r="1136" spans="1:16" x14ac:dyDescent="0.25">
      <c r="A1136" t="s">
        <v>10</v>
      </c>
      <c r="B1136" t="s">
        <v>168</v>
      </c>
      <c r="C1136" t="s">
        <v>96</v>
      </c>
      <c r="D1136">
        <v>65</v>
      </c>
      <c r="F1136">
        <v>1</v>
      </c>
      <c r="H1136">
        <v>1</v>
      </c>
      <c r="P1136">
        <v>1</v>
      </c>
    </row>
    <row r="1137" spans="1:16" x14ac:dyDescent="0.25">
      <c r="A1137" t="s">
        <v>10</v>
      </c>
      <c r="B1137" t="s">
        <v>168</v>
      </c>
      <c r="C1137" t="s">
        <v>97</v>
      </c>
      <c r="D1137">
        <v>15</v>
      </c>
      <c r="E1137">
        <v>1</v>
      </c>
      <c r="L1137">
        <v>1</v>
      </c>
      <c r="M1137">
        <v>1</v>
      </c>
      <c r="N1137">
        <v>1</v>
      </c>
      <c r="P1137">
        <v>1</v>
      </c>
    </row>
    <row r="1138" spans="1:16" x14ac:dyDescent="0.25">
      <c r="A1138" t="s">
        <v>10</v>
      </c>
      <c r="B1138" t="s">
        <v>168</v>
      </c>
      <c r="C1138" t="s">
        <v>98</v>
      </c>
      <c r="D1138">
        <v>154</v>
      </c>
      <c r="F1138">
        <v>1</v>
      </c>
      <c r="H1138">
        <v>1</v>
      </c>
      <c r="K1138">
        <v>1</v>
      </c>
      <c r="O1138">
        <v>1</v>
      </c>
      <c r="P1138">
        <v>1</v>
      </c>
    </row>
    <row r="1139" spans="1:16" x14ac:dyDescent="0.25">
      <c r="A1139" t="s">
        <v>10</v>
      </c>
      <c r="B1139" t="s">
        <v>168</v>
      </c>
      <c r="C1139" t="s">
        <v>99</v>
      </c>
      <c r="D1139">
        <v>20</v>
      </c>
      <c r="E1139">
        <v>1</v>
      </c>
      <c r="N1139">
        <v>1</v>
      </c>
    </row>
    <row r="1140" spans="1:16" x14ac:dyDescent="0.25">
      <c r="A1140" t="s">
        <v>10</v>
      </c>
      <c r="B1140" t="s">
        <v>168</v>
      </c>
      <c r="C1140" t="s">
        <v>227</v>
      </c>
      <c r="D1140">
        <v>15</v>
      </c>
      <c r="E1140">
        <v>1</v>
      </c>
      <c r="L1140">
        <v>1</v>
      </c>
      <c r="P1140">
        <v>1</v>
      </c>
    </row>
    <row r="1141" spans="1:16" x14ac:dyDescent="0.25">
      <c r="A1141" t="s">
        <v>10</v>
      </c>
      <c r="B1141" t="s">
        <v>168</v>
      </c>
      <c r="C1141" t="s">
        <v>100</v>
      </c>
      <c r="D1141">
        <v>28</v>
      </c>
      <c r="E1141">
        <v>1</v>
      </c>
      <c r="H1141">
        <v>1</v>
      </c>
    </row>
    <row r="1142" spans="1:16" x14ac:dyDescent="0.25">
      <c r="A1142" t="s">
        <v>10</v>
      </c>
      <c r="B1142" t="s">
        <v>168</v>
      </c>
      <c r="C1142" t="s">
        <v>101</v>
      </c>
      <c r="D1142">
        <v>12</v>
      </c>
      <c r="E1142">
        <v>1</v>
      </c>
      <c r="H1142">
        <v>1</v>
      </c>
      <c r="K1142">
        <v>1</v>
      </c>
      <c r="L1142">
        <v>1</v>
      </c>
      <c r="M1142">
        <v>1</v>
      </c>
      <c r="N1142">
        <v>1</v>
      </c>
      <c r="O1142">
        <v>1</v>
      </c>
    </row>
    <row r="1143" spans="1:16" x14ac:dyDescent="0.25">
      <c r="A1143" t="s">
        <v>10</v>
      </c>
      <c r="B1143" t="s">
        <v>168</v>
      </c>
      <c r="C1143" t="s">
        <v>102</v>
      </c>
      <c r="D1143">
        <v>203</v>
      </c>
      <c r="F1143">
        <v>1</v>
      </c>
      <c r="M1143">
        <v>1</v>
      </c>
    </row>
    <row r="1144" spans="1:16" x14ac:dyDescent="0.25">
      <c r="A1144" t="s">
        <v>10</v>
      </c>
      <c r="B1144" t="s">
        <v>168</v>
      </c>
      <c r="C1144" t="s">
        <v>103</v>
      </c>
      <c r="D1144">
        <v>8</v>
      </c>
      <c r="E1144">
        <v>1</v>
      </c>
      <c r="L1144">
        <v>1</v>
      </c>
      <c r="N1144">
        <v>1</v>
      </c>
      <c r="O1144">
        <v>1</v>
      </c>
      <c r="P1144">
        <v>1</v>
      </c>
    </row>
    <row r="1145" spans="1:16" x14ac:dyDescent="0.25">
      <c r="A1145" t="s">
        <v>10</v>
      </c>
      <c r="B1145" t="s">
        <v>168</v>
      </c>
      <c r="C1145" t="s">
        <v>104</v>
      </c>
      <c r="D1145">
        <v>10</v>
      </c>
      <c r="E1145">
        <v>1</v>
      </c>
      <c r="H1145">
        <v>1</v>
      </c>
      <c r="K1145">
        <v>1</v>
      </c>
      <c r="L1145">
        <v>1</v>
      </c>
      <c r="M1145">
        <v>1</v>
      </c>
      <c r="P1145">
        <v>1</v>
      </c>
    </row>
    <row r="1146" spans="1:16" x14ac:dyDescent="0.25">
      <c r="A1146" t="s">
        <v>10</v>
      </c>
      <c r="B1146" t="s">
        <v>168</v>
      </c>
      <c r="C1146" t="s">
        <v>105</v>
      </c>
      <c r="D1146">
        <v>10</v>
      </c>
      <c r="E1146">
        <v>1</v>
      </c>
      <c r="H1146">
        <v>1</v>
      </c>
      <c r="I1146">
        <v>1</v>
      </c>
      <c r="L1146">
        <v>1</v>
      </c>
      <c r="M1146">
        <v>1</v>
      </c>
      <c r="P1146">
        <v>1</v>
      </c>
    </row>
    <row r="1147" spans="1:16" x14ac:dyDescent="0.25">
      <c r="A1147" t="s">
        <v>10</v>
      </c>
      <c r="B1147" t="s">
        <v>168</v>
      </c>
      <c r="C1147" t="s">
        <v>106</v>
      </c>
      <c r="D1147">
        <v>10</v>
      </c>
      <c r="E1147">
        <v>1</v>
      </c>
      <c r="H1147">
        <v>1</v>
      </c>
      <c r="K1147">
        <v>1</v>
      </c>
      <c r="L1147">
        <v>1</v>
      </c>
      <c r="M1147">
        <v>1</v>
      </c>
    </row>
    <row r="1148" spans="1:16" x14ac:dyDescent="0.25">
      <c r="A1148" t="s">
        <v>10</v>
      </c>
      <c r="B1148" t="s">
        <v>168</v>
      </c>
      <c r="C1148" t="s">
        <v>107</v>
      </c>
      <c r="D1148">
        <v>10</v>
      </c>
      <c r="E1148">
        <v>1</v>
      </c>
      <c r="H1148">
        <v>1</v>
      </c>
      <c r="K1148">
        <v>1</v>
      </c>
      <c r="L1148">
        <v>1</v>
      </c>
      <c r="M1148">
        <v>1</v>
      </c>
      <c r="P1148">
        <v>1</v>
      </c>
    </row>
    <row r="1149" spans="1:16" x14ac:dyDescent="0.25">
      <c r="A1149" t="s">
        <v>10</v>
      </c>
      <c r="B1149" t="s">
        <v>168</v>
      </c>
      <c r="C1149" t="s">
        <v>108</v>
      </c>
      <c r="D1149">
        <v>10</v>
      </c>
      <c r="E1149">
        <v>1</v>
      </c>
      <c r="H1149">
        <v>1</v>
      </c>
      <c r="K1149">
        <v>1</v>
      </c>
      <c r="N1149">
        <v>1</v>
      </c>
      <c r="O1149">
        <v>1</v>
      </c>
      <c r="P1149">
        <v>1</v>
      </c>
    </row>
    <row r="1150" spans="1:16" x14ac:dyDescent="0.25">
      <c r="A1150" t="s">
        <v>10</v>
      </c>
      <c r="B1150" t="s">
        <v>168</v>
      </c>
      <c r="C1150" t="s">
        <v>109</v>
      </c>
      <c r="D1150">
        <v>10</v>
      </c>
      <c r="E1150">
        <v>1</v>
      </c>
      <c r="H1150">
        <v>1</v>
      </c>
      <c r="I1150">
        <v>1</v>
      </c>
      <c r="J1150">
        <v>1</v>
      </c>
      <c r="K1150">
        <v>1</v>
      </c>
      <c r="L1150">
        <v>1</v>
      </c>
      <c r="M1150">
        <v>1</v>
      </c>
      <c r="N1150">
        <v>1</v>
      </c>
      <c r="O1150">
        <v>1</v>
      </c>
      <c r="P1150">
        <v>1</v>
      </c>
    </row>
    <row r="1151" spans="1:16" x14ac:dyDescent="0.25">
      <c r="A1151" t="s">
        <v>10</v>
      </c>
      <c r="B1151" t="s">
        <v>168</v>
      </c>
      <c r="C1151" t="s">
        <v>110</v>
      </c>
      <c r="D1151">
        <v>18</v>
      </c>
      <c r="E1151">
        <v>1</v>
      </c>
      <c r="H1151">
        <v>1</v>
      </c>
      <c r="L1151">
        <v>1</v>
      </c>
      <c r="P1151">
        <v>1</v>
      </c>
    </row>
    <row r="1152" spans="1:16" x14ac:dyDescent="0.25">
      <c r="A1152" t="s">
        <v>10</v>
      </c>
      <c r="B1152" t="s">
        <v>168</v>
      </c>
      <c r="C1152" t="s">
        <v>111</v>
      </c>
      <c r="D1152">
        <v>8</v>
      </c>
      <c r="E1152">
        <v>1</v>
      </c>
      <c r="H1152">
        <v>1</v>
      </c>
      <c r="I1152">
        <v>1</v>
      </c>
      <c r="J1152">
        <v>1</v>
      </c>
      <c r="K1152">
        <v>1</v>
      </c>
      <c r="L1152">
        <v>1</v>
      </c>
      <c r="M1152">
        <v>1</v>
      </c>
      <c r="N1152">
        <v>1</v>
      </c>
      <c r="O1152">
        <v>1</v>
      </c>
      <c r="P1152">
        <v>1</v>
      </c>
    </row>
    <row r="1153" spans="1:16" x14ac:dyDescent="0.25">
      <c r="A1153" t="s">
        <v>10</v>
      </c>
      <c r="B1153" t="s">
        <v>168</v>
      </c>
      <c r="C1153" t="s">
        <v>112</v>
      </c>
      <c r="D1153">
        <v>8</v>
      </c>
      <c r="E1153">
        <v>1</v>
      </c>
      <c r="H1153">
        <v>1</v>
      </c>
      <c r="I1153">
        <v>1</v>
      </c>
      <c r="J1153">
        <v>1</v>
      </c>
      <c r="K1153">
        <v>1</v>
      </c>
      <c r="L1153">
        <v>1</v>
      </c>
      <c r="M1153">
        <v>1</v>
      </c>
      <c r="N1153">
        <v>1</v>
      </c>
      <c r="O1153">
        <v>1</v>
      </c>
      <c r="P1153">
        <v>1</v>
      </c>
    </row>
    <row r="1154" spans="1:16" x14ac:dyDescent="0.25">
      <c r="A1154" t="s">
        <v>10</v>
      </c>
      <c r="B1154" t="s">
        <v>168</v>
      </c>
      <c r="C1154" t="s">
        <v>113</v>
      </c>
      <c r="D1154">
        <v>8</v>
      </c>
      <c r="E1154">
        <v>1</v>
      </c>
      <c r="H1154">
        <v>1</v>
      </c>
      <c r="I1154">
        <v>1</v>
      </c>
      <c r="J1154">
        <v>1</v>
      </c>
      <c r="K1154">
        <v>1</v>
      </c>
      <c r="L1154">
        <v>1</v>
      </c>
      <c r="M1154">
        <v>1</v>
      </c>
      <c r="N1154">
        <v>1</v>
      </c>
      <c r="O1154">
        <v>1</v>
      </c>
      <c r="P1154">
        <v>1</v>
      </c>
    </row>
    <row r="1155" spans="1:16" x14ac:dyDescent="0.25">
      <c r="A1155" t="s">
        <v>10</v>
      </c>
      <c r="B1155" t="s">
        <v>168</v>
      </c>
      <c r="C1155" t="s">
        <v>114</v>
      </c>
      <c r="D1155">
        <v>8</v>
      </c>
      <c r="E1155">
        <v>1</v>
      </c>
      <c r="H1155">
        <v>1</v>
      </c>
      <c r="I1155">
        <v>1</v>
      </c>
      <c r="J1155">
        <v>1</v>
      </c>
      <c r="K1155">
        <v>1</v>
      </c>
      <c r="L1155">
        <v>1</v>
      </c>
      <c r="M1155">
        <v>1</v>
      </c>
      <c r="N1155">
        <v>1</v>
      </c>
      <c r="O1155">
        <v>1</v>
      </c>
      <c r="P1155">
        <v>1</v>
      </c>
    </row>
    <row r="1156" spans="1:16" x14ac:dyDescent="0.25">
      <c r="A1156" t="s">
        <v>10</v>
      </c>
      <c r="B1156" t="s">
        <v>168</v>
      </c>
      <c r="C1156" t="s">
        <v>115</v>
      </c>
      <c r="D1156">
        <v>10</v>
      </c>
      <c r="E1156">
        <v>1</v>
      </c>
      <c r="H1156">
        <v>1</v>
      </c>
      <c r="I1156">
        <v>1</v>
      </c>
      <c r="J1156">
        <v>1</v>
      </c>
      <c r="K1156">
        <v>1</v>
      </c>
      <c r="L1156">
        <v>1</v>
      </c>
      <c r="M1156">
        <v>1</v>
      </c>
      <c r="O1156">
        <v>1</v>
      </c>
      <c r="P1156">
        <v>1</v>
      </c>
    </row>
    <row r="1157" spans="1:16" x14ac:dyDescent="0.25">
      <c r="A1157" t="s">
        <v>10</v>
      </c>
      <c r="B1157" t="s">
        <v>168</v>
      </c>
      <c r="C1157" t="s">
        <v>116</v>
      </c>
      <c r="D1157">
        <v>12</v>
      </c>
      <c r="E1157">
        <v>1</v>
      </c>
      <c r="H1157">
        <v>1</v>
      </c>
      <c r="K1157">
        <v>1</v>
      </c>
      <c r="L1157">
        <v>1</v>
      </c>
      <c r="M1157">
        <v>1</v>
      </c>
      <c r="N1157">
        <v>1</v>
      </c>
      <c r="O1157">
        <v>1</v>
      </c>
    </row>
    <row r="1158" spans="1:16" x14ac:dyDescent="0.25">
      <c r="A1158" t="s">
        <v>10</v>
      </c>
      <c r="B1158" t="s">
        <v>168</v>
      </c>
      <c r="C1158" t="s">
        <v>117</v>
      </c>
      <c r="D1158">
        <v>12</v>
      </c>
      <c r="E1158">
        <v>1</v>
      </c>
      <c r="H1158">
        <v>1</v>
      </c>
      <c r="K1158">
        <v>1</v>
      </c>
      <c r="L1158">
        <v>1</v>
      </c>
      <c r="M1158">
        <v>1</v>
      </c>
      <c r="N1158">
        <v>1</v>
      </c>
      <c r="O1158">
        <v>1</v>
      </c>
    </row>
    <row r="1159" spans="1:16" x14ac:dyDescent="0.25">
      <c r="A1159" t="s">
        <v>10</v>
      </c>
      <c r="B1159" t="s">
        <v>168</v>
      </c>
      <c r="C1159" t="s">
        <v>118</v>
      </c>
      <c r="D1159">
        <v>10</v>
      </c>
      <c r="E1159">
        <v>1</v>
      </c>
      <c r="H1159">
        <v>1</v>
      </c>
      <c r="I1159">
        <v>1</v>
      </c>
      <c r="J1159">
        <v>1</v>
      </c>
      <c r="K1159">
        <v>1</v>
      </c>
      <c r="L1159">
        <v>1</v>
      </c>
      <c r="M1159">
        <v>1</v>
      </c>
      <c r="N1159">
        <v>1</v>
      </c>
      <c r="O1159">
        <v>1</v>
      </c>
      <c r="P1159">
        <v>1</v>
      </c>
    </row>
    <row r="1160" spans="1:16" x14ac:dyDescent="0.25">
      <c r="A1160" t="s">
        <v>10</v>
      </c>
      <c r="B1160" t="s">
        <v>168</v>
      </c>
      <c r="C1160" t="s">
        <v>119</v>
      </c>
      <c r="D1160">
        <v>30</v>
      </c>
      <c r="E1160">
        <v>1</v>
      </c>
      <c r="H1160">
        <v>1</v>
      </c>
    </row>
    <row r="1161" spans="1:16" x14ac:dyDescent="0.25">
      <c r="A1161" t="s">
        <v>10</v>
      </c>
      <c r="B1161" t="s">
        <v>168</v>
      </c>
      <c r="C1161" t="s">
        <v>119</v>
      </c>
      <c r="D1161">
        <v>30</v>
      </c>
      <c r="E1161">
        <v>1</v>
      </c>
      <c r="H1161">
        <v>1</v>
      </c>
      <c r="L1161">
        <v>1</v>
      </c>
      <c r="N1161">
        <v>1</v>
      </c>
    </row>
    <row r="1162" spans="1:16" x14ac:dyDescent="0.25">
      <c r="A1162" t="s">
        <v>10</v>
      </c>
      <c r="B1162" t="s">
        <v>168</v>
      </c>
      <c r="C1162" t="s">
        <v>120</v>
      </c>
      <c r="D1162">
        <v>300</v>
      </c>
      <c r="F1162">
        <v>1</v>
      </c>
      <c r="M1162">
        <v>1</v>
      </c>
      <c r="P1162">
        <v>1</v>
      </c>
    </row>
    <row r="1163" spans="1:16" x14ac:dyDescent="0.25">
      <c r="A1163" t="s">
        <v>10</v>
      </c>
      <c r="B1163" t="s">
        <v>168</v>
      </c>
      <c r="C1163" t="s">
        <v>121</v>
      </c>
      <c r="D1163">
        <v>34</v>
      </c>
      <c r="F1163">
        <v>1</v>
      </c>
      <c r="L1163">
        <v>1</v>
      </c>
      <c r="N1163">
        <v>1</v>
      </c>
      <c r="O1163">
        <v>1</v>
      </c>
      <c r="P1163">
        <v>1</v>
      </c>
    </row>
    <row r="1164" spans="1:16" x14ac:dyDescent="0.25">
      <c r="A1164" t="s">
        <v>10</v>
      </c>
      <c r="B1164" t="s">
        <v>168</v>
      </c>
      <c r="C1164" t="s">
        <v>122</v>
      </c>
      <c r="D1164">
        <v>21</v>
      </c>
      <c r="E1164">
        <v>1</v>
      </c>
      <c r="P1164">
        <v>1</v>
      </c>
    </row>
    <row r="1165" spans="1:16" x14ac:dyDescent="0.25">
      <c r="A1165" t="s">
        <v>10</v>
      </c>
      <c r="B1165" t="s">
        <v>168</v>
      </c>
      <c r="C1165" t="s">
        <v>123</v>
      </c>
      <c r="D1165">
        <v>18</v>
      </c>
      <c r="E1165">
        <v>1</v>
      </c>
      <c r="H1165">
        <v>1</v>
      </c>
      <c r="L1165">
        <v>1</v>
      </c>
      <c r="M1165">
        <v>1</v>
      </c>
      <c r="P1165">
        <v>1</v>
      </c>
    </row>
    <row r="1166" spans="1:16" x14ac:dyDescent="0.25">
      <c r="A1166" t="s">
        <v>10</v>
      </c>
      <c r="B1166" t="s">
        <v>168</v>
      </c>
      <c r="C1166" t="s">
        <v>124</v>
      </c>
      <c r="D1166">
        <v>24</v>
      </c>
      <c r="E1166">
        <v>1</v>
      </c>
      <c r="L1166">
        <v>1</v>
      </c>
      <c r="P1166">
        <v>1</v>
      </c>
    </row>
    <row r="1167" spans="1:16" x14ac:dyDescent="0.25">
      <c r="A1167" t="s">
        <v>10</v>
      </c>
      <c r="B1167" t="s">
        <v>168</v>
      </c>
      <c r="C1167" t="s">
        <v>125</v>
      </c>
      <c r="D1167">
        <v>30</v>
      </c>
      <c r="G1167">
        <v>1</v>
      </c>
      <c r="P1167">
        <v>1</v>
      </c>
    </row>
    <row r="1168" spans="1:16" x14ac:dyDescent="0.25">
      <c r="A1168" t="s">
        <v>10</v>
      </c>
      <c r="B1168" t="s">
        <v>168</v>
      </c>
      <c r="C1168" t="s">
        <v>228</v>
      </c>
      <c r="D1168">
        <v>154</v>
      </c>
      <c r="F1168">
        <v>1</v>
      </c>
      <c r="P1168">
        <v>1</v>
      </c>
    </row>
    <row r="1169" spans="1:16" x14ac:dyDescent="0.25">
      <c r="A1169" t="s">
        <v>10</v>
      </c>
      <c r="B1169" t="s">
        <v>168</v>
      </c>
      <c r="C1169" t="s">
        <v>126</v>
      </c>
      <c r="D1169">
        <v>20</v>
      </c>
      <c r="E1169">
        <v>1</v>
      </c>
    </row>
    <row r="1170" spans="1:16" x14ac:dyDescent="0.25">
      <c r="A1170" t="s">
        <v>10</v>
      </c>
      <c r="B1170" t="s">
        <v>168</v>
      </c>
      <c r="C1170" t="s">
        <v>127</v>
      </c>
      <c r="D1170">
        <v>24</v>
      </c>
      <c r="E1170">
        <v>1</v>
      </c>
      <c r="H1170">
        <v>1</v>
      </c>
      <c r="K1170">
        <v>1</v>
      </c>
      <c r="P1170">
        <v>1</v>
      </c>
    </row>
    <row r="1171" spans="1:16" x14ac:dyDescent="0.25">
      <c r="A1171" t="s">
        <v>10</v>
      </c>
      <c r="B1171" t="s">
        <v>168</v>
      </c>
      <c r="C1171" t="s">
        <v>128</v>
      </c>
      <c r="D1171">
        <v>32</v>
      </c>
      <c r="E1171">
        <v>1</v>
      </c>
      <c r="L1171">
        <v>1</v>
      </c>
    </row>
    <row r="1172" spans="1:16" x14ac:dyDescent="0.25">
      <c r="A1172" t="s">
        <v>10</v>
      </c>
      <c r="B1172" t="s">
        <v>168</v>
      </c>
      <c r="C1172" t="s">
        <v>129</v>
      </c>
      <c r="D1172">
        <v>50</v>
      </c>
      <c r="E1172">
        <v>1</v>
      </c>
      <c r="P1172">
        <v>1</v>
      </c>
    </row>
    <row r="1173" spans="1:16" x14ac:dyDescent="0.25">
      <c r="A1173" t="s">
        <v>10</v>
      </c>
      <c r="B1173" t="s">
        <v>168</v>
      </c>
      <c r="C1173" t="s">
        <v>130</v>
      </c>
      <c r="D1173">
        <v>30</v>
      </c>
      <c r="E1173">
        <v>1</v>
      </c>
      <c r="K1173">
        <v>1</v>
      </c>
    </row>
    <row r="1174" spans="1:16" x14ac:dyDescent="0.25">
      <c r="A1174" t="s">
        <v>10</v>
      </c>
      <c r="B1174" t="s">
        <v>168</v>
      </c>
      <c r="C1174" t="s">
        <v>131</v>
      </c>
      <c r="D1174">
        <v>42</v>
      </c>
      <c r="E1174">
        <v>1</v>
      </c>
      <c r="P1174">
        <v>1</v>
      </c>
    </row>
    <row r="1175" spans="1:16" x14ac:dyDescent="0.25">
      <c r="A1175" t="s">
        <v>10</v>
      </c>
      <c r="B1175" t="s">
        <v>168</v>
      </c>
      <c r="C1175" t="s">
        <v>132</v>
      </c>
      <c r="D1175">
        <v>20</v>
      </c>
      <c r="E1175">
        <v>1</v>
      </c>
      <c r="H1175">
        <v>1</v>
      </c>
    </row>
    <row r="1176" spans="1:16" x14ac:dyDescent="0.25">
      <c r="A1176" t="s">
        <v>10</v>
      </c>
      <c r="B1176" t="s">
        <v>168</v>
      </c>
      <c r="C1176" t="s">
        <v>132</v>
      </c>
      <c r="D1176">
        <v>20</v>
      </c>
      <c r="E1176">
        <v>1</v>
      </c>
      <c r="H1176">
        <v>1</v>
      </c>
    </row>
    <row r="1177" spans="1:16" x14ac:dyDescent="0.25">
      <c r="A1177" t="s">
        <v>10</v>
      </c>
      <c r="B1177" t="s">
        <v>168</v>
      </c>
      <c r="C1177" t="s">
        <v>133</v>
      </c>
      <c r="D1177">
        <v>30</v>
      </c>
      <c r="E1177">
        <v>1</v>
      </c>
      <c r="L1177">
        <v>1</v>
      </c>
    </row>
    <row r="1178" spans="1:16" x14ac:dyDescent="0.25">
      <c r="A1178" t="s">
        <v>10</v>
      </c>
      <c r="B1178" t="s">
        <v>168</v>
      </c>
      <c r="C1178" t="s">
        <v>134</v>
      </c>
      <c r="D1178">
        <v>20</v>
      </c>
      <c r="E1178">
        <v>1</v>
      </c>
      <c r="H1178">
        <v>1</v>
      </c>
      <c r="K1178">
        <v>1</v>
      </c>
      <c r="L1178">
        <v>1</v>
      </c>
    </row>
    <row r="1179" spans="1:16" x14ac:dyDescent="0.25">
      <c r="A1179" t="s">
        <v>10</v>
      </c>
      <c r="B1179" t="s">
        <v>168</v>
      </c>
      <c r="C1179" t="s">
        <v>135</v>
      </c>
      <c r="D1179">
        <v>18</v>
      </c>
      <c r="E1179">
        <v>1</v>
      </c>
      <c r="H1179">
        <v>1</v>
      </c>
      <c r="J1179">
        <v>1</v>
      </c>
      <c r="K1179">
        <v>1</v>
      </c>
      <c r="L1179">
        <v>1</v>
      </c>
      <c r="M1179">
        <v>1</v>
      </c>
      <c r="N1179">
        <v>1</v>
      </c>
      <c r="P1179">
        <v>1</v>
      </c>
    </row>
    <row r="1180" spans="1:16" x14ac:dyDescent="0.25">
      <c r="A1180" t="s">
        <v>10</v>
      </c>
      <c r="B1180" t="s">
        <v>168</v>
      </c>
      <c r="C1180" t="s">
        <v>229</v>
      </c>
      <c r="D1180">
        <v>20</v>
      </c>
      <c r="E1180">
        <v>1</v>
      </c>
      <c r="H1180">
        <v>1</v>
      </c>
      <c r="K1180">
        <v>1</v>
      </c>
    </row>
    <row r="1181" spans="1:16" x14ac:dyDescent="0.25">
      <c r="A1181" t="s">
        <v>10</v>
      </c>
      <c r="B1181" t="s">
        <v>168</v>
      </c>
      <c r="C1181" t="s">
        <v>136</v>
      </c>
      <c r="D1181">
        <v>40</v>
      </c>
      <c r="E1181">
        <v>1</v>
      </c>
      <c r="H1181">
        <v>1</v>
      </c>
    </row>
    <row r="1182" spans="1:16" x14ac:dyDescent="0.25">
      <c r="A1182" t="s">
        <v>10</v>
      </c>
      <c r="B1182" t="s">
        <v>168</v>
      </c>
      <c r="C1182" t="s">
        <v>137</v>
      </c>
      <c r="D1182">
        <v>37</v>
      </c>
      <c r="E1182">
        <v>1</v>
      </c>
    </row>
    <row r="1183" spans="1:16" x14ac:dyDescent="0.25">
      <c r="A1183" t="s">
        <v>10</v>
      </c>
      <c r="B1183" t="s">
        <v>168</v>
      </c>
      <c r="C1183" t="s">
        <v>137</v>
      </c>
      <c r="D1183">
        <v>34</v>
      </c>
      <c r="E1183">
        <v>1</v>
      </c>
      <c r="H1183">
        <v>1</v>
      </c>
      <c r="P1183">
        <v>1</v>
      </c>
    </row>
    <row r="1184" spans="1:16" x14ac:dyDescent="0.25">
      <c r="A1184" t="s">
        <v>10</v>
      </c>
      <c r="B1184" t="s">
        <v>168</v>
      </c>
      <c r="C1184" t="s">
        <v>138</v>
      </c>
      <c r="D1184">
        <v>14</v>
      </c>
      <c r="E1184">
        <v>1</v>
      </c>
      <c r="H1184">
        <v>1</v>
      </c>
      <c r="L1184">
        <v>1</v>
      </c>
      <c r="O1184">
        <v>1</v>
      </c>
      <c r="P1184">
        <v>1</v>
      </c>
    </row>
    <row r="1185" spans="1:16" x14ac:dyDescent="0.25">
      <c r="A1185" t="s">
        <v>10</v>
      </c>
      <c r="B1185" t="s">
        <v>168</v>
      </c>
      <c r="C1185" t="s">
        <v>139</v>
      </c>
      <c r="D1185">
        <v>20</v>
      </c>
      <c r="E1185">
        <v>1</v>
      </c>
    </row>
    <row r="1186" spans="1:16" x14ac:dyDescent="0.25">
      <c r="A1186" t="s">
        <v>10</v>
      </c>
      <c r="B1186" t="s">
        <v>168</v>
      </c>
      <c r="C1186" t="s">
        <v>140</v>
      </c>
      <c r="D1186">
        <v>20</v>
      </c>
      <c r="E1186">
        <v>1</v>
      </c>
      <c r="H1186">
        <v>1</v>
      </c>
      <c r="K1186">
        <v>1</v>
      </c>
      <c r="L1186">
        <v>1</v>
      </c>
    </row>
    <row r="1187" spans="1:16" x14ac:dyDescent="0.25">
      <c r="A1187" t="s">
        <v>10</v>
      </c>
      <c r="B1187" t="s">
        <v>168</v>
      </c>
      <c r="C1187" t="s">
        <v>230</v>
      </c>
      <c r="D1187">
        <v>217</v>
      </c>
      <c r="F1187">
        <v>1</v>
      </c>
      <c r="K1187">
        <v>1</v>
      </c>
      <c r="M1187">
        <v>1</v>
      </c>
      <c r="P1187">
        <v>1</v>
      </c>
    </row>
    <row r="1188" spans="1:16" x14ac:dyDescent="0.25">
      <c r="A1188" t="s">
        <v>10</v>
      </c>
      <c r="B1188" t="s">
        <v>168</v>
      </c>
      <c r="C1188" t="s">
        <v>231</v>
      </c>
      <c r="D1188">
        <v>40</v>
      </c>
      <c r="E1188">
        <v>1</v>
      </c>
      <c r="P1188">
        <v>1</v>
      </c>
    </row>
    <row r="1189" spans="1:16" x14ac:dyDescent="0.25">
      <c r="A1189" t="s">
        <v>10</v>
      </c>
      <c r="B1189" t="s">
        <v>168</v>
      </c>
      <c r="C1189" t="s">
        <v>232</v>
      </c>
      <c r="D1189">
        <v>78</v>
      </c>
      <c r="F1189">
        <v>1</v>
      </c>
      <c r="L1189">
        <v>1</v>
      </c>
      <c r="P1189">
        <v>1</v>
      </c>
    </row>
    <row r="1190" spans="1:16" x14ac:dyDescent="0.25">
      <c r="A1190" t="s">
        <v>10</v>
      </c>
      <c r="B1190" t="s">
        <v>168</v>
      </c>
      <c r="C1190" t="s">
        <v>141</v>
      </c>
      <c r="D1190">
        <v>45</v>
      </c>
      <c r="G1190">
        <v>1</v>
      </c>
      <c r="J1190">
        <v>1</v>
      </c>
      <c r="P1190">
        <v>1</v>
      </c>
    </row>
    <row r="1191" spans="1:16" x14ac:dyDescent="0.25">
      <c r="A1191" t="s">
        <v>10</v>
      </c>
      <c r="B1191" t="s">
        <v>168</v>
      </c>
      <c r="C1191" t="s">
        <v>142</v>
      </c>
      <c r="D1191">
        <v>24</v>
      </c>
      <c r="E1191">
        <v>1</v>
      </c>
      <c r="P1191">
        <v>1</v>
      </c>
    </row>
    <row r="1192" spans="1:16" x14ac:dyDescent="0.25">
      <c r="A1192" t="s">
        <v>10</v>
      </c>
      <c r="B1192" t="s">
        <v>168</v>
      </c>
      <c r="C1192" t="s">
        <v>143</v>
      </c>
      <c r="D1192">
        <v>15</v>
      </c>
      <c r="E1192">
        <v>1</v>
      </c>
      <c r="P1192">
        <v>1</v>
      </c>
    </row>
    <row r="1193" spans="1:16" x14ac:dyDescent="0.25">
      <c r="A1193" t="s">
        <v>10</v>
      </c>
      <c r="B1193" t="s">
        <v>168</v>
      </c>
      <c r="C1193" t="s">
        <v>144</v>
      </c>
      <c r="D1193">
        <v>15</v>
      </c>
      <c r="E1193">
        <v>1</v>
      </c>
      <c r="J1193">
        <v>1</v>
      </c>
      <c r="L1193">
        <v>1</v>
      </c>
      <c r="O1193">
        <v>1</v>
      </c>
      <c r="P1193">
        <v>1</v>
      </c>
    </row>
    <row r="1194" spans="1:16" x14ac:dyDescent="0.25">
      <c r="A1194" t="s">
        <v>10</v>
      </c>
      <c r="B1194" t="s">
        <v>168</v>
      </c>
      <c r="C1194" t="s">
        <v>145</v>
      </c>
      <c r="D1194">
        <v>12</v>
      </c>
      <c r="E1194">
        <v>1</v>
      </c>
      <c r="J1194">
        <v>1</v>
      </c>
      <c r="M1194">
        <v>1</v>
      </c>
      <c r="P1194">
        <v>1</v>
      </c>
    </row>
    <row r="1195" spans="1:16" x14ac:dyDescent="0.25">
      <c r="A1195" t="s">
        <v>10</v>
      </c>
      <c r="B1195" t="s">
        <v>168</v>
      </c>
      <c r="C1195" t="s">
        <v>146</v>
      </c>
      <c r="D1195">
        <v>12</v>
      </c>
      <c r="E1195">
        <v>1</v>
      </c>
      <c r="J1195">
        <v>1</v>
      </c>
      <c r="M1195">
        <v>1</v>
      </c>
      <c r="P1195">
        <v>1</v>
      </c>
    </row>
    <row r="1196" spans="1:16" x14ac:dyDescent="0.25">
      <c r="A1196" t="s">
        <v>10</v>
      </c>
      <c r="B1196" t="s">
        <v>168</v>
      </c>
      <c r="C1196" t="s">
        <v>147</v>
      </c>
      <c r="D1196">
        <v>12</v>
      </c>
      <c r="E1196">
        <v>1</v>
      </c>
      <c r="J1196">
        <v>1</v>
      </c>
      <c r="M1196">
        <v>1</v>
      </c>
      <c r="P1196">
        <v>1</v>
      </c>
    </row>
    <row r="1197" spans="1:16" x14ac:dyDescent="0.25">
      <c r="A1197" t="s">
        <v>10</v>
      </c>
      <c r="B1197" t="s">
        <v>168</v>
      </c>
      <c r="C1197" t="s">
        <v>148</v>
      </c>
      <c r="D1197">
        <v>12</v>
      </c>
      <c r="E1197">
        <v>1</v>
      </c>
      <c r="J1197">
        <v>1</v>
      </c>
      <c r="M1197">
        <v>1</v>
      </c>
      <c r="P1197">
        <v>1</v>
      </c>
    </row>
    <row r="1198" spans="1:16" x14ac:dyDescent="0.25">
      <c r="A1198" t="s">
        <v>10</v>
      </c>
      <c r="B1198" t="s">
        <v>168</v>
      </c>
      <c r="C1198" t="s">
        <v>149</v>
      </c>
      <c r="D1198">
        <v>12</v>
      </c>
      <c r="E1198">
        <v>1</v>
      </c>
      <c r="J1198">
        <v>1</v>
      </c>
      <c r="M1198">
        <v>1</v>
      </c>
      <c r="P1198">
        <v>1</v>
      </c>
    </row>
    <row r="1199" spans="1:16" x14ac:dyDescent="0.25">
      <c r="A1199" t="s">
        <v>10</v>
      </c>
      <c r="B1199" t="s">
        <v>168</v>
      </c>
      <c r="C1199" t="s">
        <v>150</v>
      </c>
      <c r="D1199">
        <v>12</v>
      </c>
      <c r="E1199">
        <v>1</v>
      </c>
      <c r="J1199">
        <v>1</v>
      </c>
      <c r="M1199">
        <v>1</v>
      </c>
      <c r="P1199">
        <v>1</v>
      </c>
    </row>
    <row r="1200" spans="1:16" x14ac:dyDescent="0.25">
      <c r="A1200" t="s">
        <v>10</v>
      </c>
      <c r="B1200" t="s">
        <v>168</v>
      </c>
      <c r="C1200" t="s">
        <v>151</v>
      </c>
      <c r="D1200">
        <v>12</v>
      </c>
      <c r="E1200">
        <v>1</v>
      </c>
      <c r="J1200">
        <v>1</v>
      </c>
      <c r="M1200">
        <v>1</v>
      </c>
      <c r="P1200">
        <v>1</v>
      </c>
    </row>
    <row r="1201" spans="1:16" x14ac:dyDescent="0.25">
      <c r="A1201" t="s">
        <v>10</v>
      </c>
      <c r="B1201" t="s">
        <v>168</v>
      </c>
      <c r="C1201" t="s">
        <v>152</v>
      </c>
      <c r="D1201">
        <v>12</v>
      </c>
      <c r="E1201">
        <v>1</v>
      </c>
      <c r="J1201">
        <v>1</v>
      </c>
      <c r="M1201">
        <v>1</v>
      </c>
      <c r="P1201">
        <v>1</v>
      </c>
    </row>
    <row r="1202" spans="1:16" x14ac:dyDescent="0.25">
      <c r="A1202" t="s">
        <v>12</v>
      </c>
      <c r="B1202" t="s">
        <v>168</v>
      </c>
      <c r="C1202" t="s">
        <v>25</v>
      </c>
      <c r="D1202">
        <v>60</v>
      </c>
      <c r="E1202">
        <v>1</v>
      </c>
      <c r="H1202">
        <v>1</v>
      </c>
      <c r="J1202">
        <v>1</v>
      </c>
      <c r="O1202">
        <v>1</v>
      </c>
      <c r="P1202">
        <v>1</v>
      </c>
    </row>
    <row r="1203" spans="1:16" x14ac:dyDescent="0.25">
      <c r="A1203" t="s">
        <v>12</v>
      </c>
      <c r="B1203" t="s">
        <v>168</v>
      </c>
      <c r="C1203" t="s">
        <v>26</v>
      </c>
      <c r="D1203">
        <v>30</v>
      </c>
      <c r="E1203">
        <v>1</v>
      </c>
      <c r="K1203">
        <v>1</v>
      </c>
      <c r="L1203">
        <v>1</v>
      </c>
    </row>
    <row r="1204" spans="1:16" x14ac:dyDescent="0.25">
      <c r="A1204" t="s">
        <v>12</v>
      </c>
      <c r="B1204" t="s">
        <v>168</v>
      </c>
      <c r="C1204" t="s">
        <v>27</v>
      </c>
      <c r="D1204">
        <v>12</v>
      </c>
      <c r="E1204">
        <v>1</v>
      </c>
      <c r="P1204">
        <v>1</v>
      </c>
    </row>
    <row r="1205" spans="1:16" x14ac:dyDescent="0.25">
      <c r="A1205" t="s">
        <v>12</v>
      </c>
      <c r="B1205" t="s">
        <v>168</v>
      </c>
      <c r="C1205" t="s">
        <v>28</v>
      </c>
      <c r="D1205">
        <v>16</v>
      </c>
      <c r="E1205">
        <v>1</v>
      </c>
      <c r="K1205">
        <v>1</v>
      </c>
      <c r="M1205">
        <v>1</v>
      </c>
      <c r="P1205">
        <v>1</v>
      </c>
    </row>
    <row r="1206" spans="1:16" x14ac:dyDescent="0.25">
      <c r="A1206" t="s">
        <v>12</v>
      </c>
      <c r="B1206" t="s">
        <v>168</v>
      </c>
      <c r="C1206" t="s">
        <v>29</v>
      </c>
      <c r="D1206">
        <v>16</v>
      </c>
      <c r="E1206">
        <v>1</v>
      </c>
      <c r="H1206">
        <v>1</v>
      </c>
      <c r="I1206">
        <v>1</v>
      </c>
      <c r="K1206">
        <v>1</v>
      </c>
      <c r="P1206">
        <v>1</v>
      </c>
    </row>
    <row r="1207" spans="1:16" x14ac:dyDescent="0.25">
      <c r="A1207" t="s">
        <v>12</v>
      </c>
      <c r="B1207" t="s">
        <v>168</v>
      </c>
      <c r="C1207" t="s">
        <v>30</v>
      </c>
      <c r="D1207">
        <v>32</v>
      </c>
      <c r="E1207">
        <v>1</v>
      </c>
    </row>
    <row r="1208" spans="1:16" x14ac:dyDescent="0.25">
      <c r="A1208" t="s">
        <v>12</v>
      </c>
      <c r="B1208" t="s">
        <v>168</v>
      </c>
      <c r="C1208" t="s">
        <v>31</v>
      </c>
      <c r="D1208">
        <v>12</v>
      </c>
      <c r="E1208">
        <v>1</v>
      </c>
      <c r="K1208">
        <v>1</v>
      </c>
      <c r="O1208">
        <v>1</v>
      </c>
      <c r="P1208">
        <v>1</v>
      </c>
    </row>
    <row r="1209" spans="1:16" x14ac:dyDescent="0.25">
      <c r="A1209" t="s">
        <v>12</v>
      </c>
      <c r="B1209" t="s">
        <v>168</v>
      </c>
      <c r="C1209" t="s">
        <v>32</v>
      </c>
      <c r="D1209">
        <v>20</v>
      </c>
      <c r="E1209">
        <v>1</v>
      </c>
      <c r="P1209">
        <v>1</v>
      </c>
    </row>
    <row r="1210" spans="1:16" x14ac:dyDescent="0.25">
      <c r="A1210" t="s">
        <v>12</v>
      </c>
      <c r="B1210" t="s">
        <v>168</v>
      </c>
      <c r="C1210" t="s">
        <v>33</v>
      </c>
      <c r="D1210">
        <v>18</v>
      </c>
      <c r="E1210">
        <v>1</v>
      </c>
      <c r="P1210">
        <v>1</v>
      </c>
    </row>
    <row r="1211" spans="1:16" x14ac:dyDescent="0.25">
      <c r="A1211" t="s">
        <v>12</v>
      </c>
      <c r="B1211" t="s">
        <v>168</v>
      </c>
      <c r="C1211" t="s">
        <v>169</v>
      </c>
      <c r="D1211">
        <v>12</v>
      </c>
      <c r="E1211">
        <v>1</v>
      </c>
      <c r="H1211">
        <v>1</v>
      </c>
      <c r="K1211">
        <v>1</v>
      </c>
    </row>
    <row r="1212" spans="1:16" x14ac:dyDescent="0.25">
      <c r="A1212" t="s">
        <v>12</v>
      </c>
      <c r="B1212" t="s">
        <v>168</v>
      </c>
      <c r="C1212" t="s">
        <v>170</v>
      </c>
      <c r="D1212">
        <v>12</v>
      </c>
      <c r="E1212">
        <v>1</v>
      </c>
      <c r="O1212">
        <v>1</v>
      </c>
      <c r="P1212">
        <v>1</v>
      </c>
    </row>
    <row r="1213" spans="1:16" x14ac:dyDescent="0.25">
      <c r="A1213" t="s">
        <v>12</v>
      </c>
      <c r="B1213" t="s">
        <v>168</v>
      </c>
      <c r="C1213" t="s">
        <v>171</v>
      </c>
      <c r="D1213">
        <v>12</v>
      </c>
      <c r="E1213">
        <v>1</v>
      </c>
      <c r="H1213">
        <v>1</v>
      </c>
      <c r="O1213">
        <v>1</v>
      </c>
      <c r="P1213">
        <v>1</v>
      </c>
    </row>
    <row r="1214" spans="1:16" x14ac:dyDescent="0.25">
      <c r="A1214" t="s">
        <v>12</v>
      </c>
      <c r="B1214" t="s">
        <v>168</v>
      </c>
      <c r="C1214" t="s">
        <v>172</v>
      </c>
      <c r="D1214">
        <v>12</v>
      </c>
      <c r="E1214">
        <v>1</v>
      </c>
      <c r="H1214">
        <v>1</v>
      </c>
      <c r="N1214">
        <v>1</v>
      </c>
      <c r="O1214">
        <v>1</v>
      </c>
      <c r="P1214">
        <v>1</v>
      </c>
    </row>
    <row r="1215" spans="1:16" x14ac:dyDescent="0.25">
      <c r="A1215" t="s">
        <v>12</v>
      </c>
      <c r="B1215" t="s">
        <v>168</v>
      </c>
      <c r="C1215" t="s">
        <v>173</v>
      </c>
      <c r="D1215">
        <v>211</v>
      </c>
      <c r="F1215">
        <v>1</v>
      </c>
      <c r="P1215">
        <v>1</v>
      </c>
    </row>
    <row r="1216" spans="1:16" x14ac:dyDescent="0.25">
      <c r="A1216" t="s">
        <v>12</v>
      </c>
      <c r="B1216" t="s">
        <v>168</v>
      </c>
      <c r="C1216" t="s">
        <v>174</v>
      </c>
      <c r="D1216">
        <v>12</v>
      </c>
      <c r="E1216">
        <v>1</v>
      </c>
      <c r="H1216">
        <v>1</v>
      </c>
      <c r="N1216">
        <v>1</v>
      </c>
      <c r="O1216">
        <v>1</v>
      </c>
      <c r="P1216">
        <v>1</v>
      </c>
    </row>
    <row r="1217" spans="1:16" x14ac:dyDescent="0.25">
      <c r="A1217" t="s">
        <v>12</v>
      </c>
      <c r="B1217" t="s">
        <v>168</v>
      </c>
      <c r="C1217" t="s">
        <v>175</v>
      </c>
      <c r="D1217">
        <v>12</v>
      </c>
      <c r="E1217">
        <v>1</v>
      </c>
      <c r="H1217">
        <v>1</v>
      </c>
      <c r="K1217">
        <v>1</v>
      </c>
      <c r="O1217">
        <v>1</v>
      </c>
      <c r="P1217">
        <v>1</v>
      </c>
    </row>
    <row r="1218" spans="1:16" x14ac:dyDescent="0.25">
      <c r="A1218" t="s">
        <v>12</v>
      </c>
      <c r="B1218" t="s">
        <v>168</v>
      </c>
      <c r="C1218" t="s">
        <v>176</v>
      </c>
      <c r="D1218">
        <v>24</v>
      </c>
      <c r="E1218">
        <v>1</v>
      </c>
    </row>
    <row r="1219" spans="1:16" x14ac:dyDescent="0.25">
      <c r="A1219" t="s">
        <v>12</v>
      </c>
      <c r="B1219" t="s">
        <v>168</v>
      </c>
      <c r="C1219" t="s">
        <v>177</v>
      </c>
      <c r="D1219">
        <v>24</v>
      </c>
      <c r="E1219">
        <v>1</v>
      </c>
    </row>
    <row r="1220" spans="1:16" x14ac:dyDescent="0.25">
      <c r="A1220" t="s">
        <v>12</v>
      </c>
      <c r="B1220" t="s">
        <v>168</v>
      </c>
      <c r="C1220" t="s">
        <v>178</v>
      </c>
      <c r="D1220">
        <v>20</v>
      </c>
      <c r="E1220">
        <v>1</v>
      </c>
    </row>
    <row r="1221" spans="1:16" x14ac:dyDescent="0.25">
      <c r="A1221" t="s">
        <v>12</v>
      </c>
      <c r="B1221" t="s">
        <v>168</v>
      </c>
      <c r="C1221" t="s">
        <v>179</v>
      </c>
      <c r="D1221">
        <v>24</v>
      </c>
      <c r="E1221">
        <v>1</v>
      </c>
      <c r="H1221">
        <v>1</v>
      </c>
    </row>
    <row r="1222" spans="1:16" x14ac:dyDescent="0.25">
      <c r="A1222" t="s">
        <v>12</v>
      </c>
      <c r="B1222" t="s">
        <v>168</v>
      </c>
      <c r="C1222" t="s">
        <v>180</v>
      </c>
      <c r="D1222">
        <v>99</v>
      </c>
      <c r="F1222">
        <v>1</v>
      </c>
      <c r="H1222">
        <v>1</v>
      </c>
      <c r="O1222">
        <v>1</v>
      </c>
      <c r="P1222">
        <v>1</v>
      </c>
    </row>
    <row r="1223" spans="1:16" x14ac:dyDescent="0.25">
      <c r="A1223" t="s">
        <v>12</v>
      </c>
      <c r="B1223" t="s">
        <v>168</v>
      </c>
      <c r="C1223" t="s">
        <v>181</v>
      </c>
      <c r="D1223">
        <v>12</v>
      </c>
      <c r="E1223">
        <v>1</v>
      </c>
      <c r="H1223">
        <v>1</v>
      </c>
      <c r="K1223">
        <v>1</v>
      </c>
      <c r="O1223">
        <v>1</v>
      </c>
      <c r="P1223">
        <v>1</v>
      </c>
    </row>
    <row r="1224" spans="1:16" x14ac:dyDescent="0.25">
      <c r="A1224" t="s">
        <v>12</v>
      </c>
      <c r="B1224" t="s">
        <v>168</v>
      </c>
      <c r="C1224" t="s">
        <v>182</v>
      </c>
      <c r="D1224">
        <v>12</v>
      </c>
      <c r="E1224">
        <v>1</v>
      </c>
      <c r="K1224">
        <v>1</v>
      </c>
      <c r="N1224">
        <v>1</v>
      </c>
      <c r="O1224">
        <v>1</v>
      </c>
      <c r="P1224">
        <v>1</v>
      </c>
    </row>
    <row r="1225" spans="1:16" x14ac:dyDescent="0.25">
      <c r="A1225" t="s">
        <v>12</v>
      </c>
      <c r="B1225" t="s">
        <v>168</v>
      </c>
      <c r="C1225" t="s">
        <v>183</v>
      </c>
      <c r="D1225">
        <v>12</v>
      </c>
      <c r="E1225">
        <v>1</v>
      </c>
      <c r="H1225">
        <v>1</v>
      </c>
      <c r="N1225">
        <v>1</v>
      </c>
      <c r="O1225">
        <v>1</v>
      </c>
      <c r="P1225">
        <v>1</v>
      </c>
    </row>
    <row r="1226" spans="1:16" x14ac:dyDescent="0.25">
      <c r="A1226" t="s">
        <v>12</v>
      </c>
      <c r="B1226" t="s">
        <v>168</v>
      </c>
      <c r="C1226" t="s">
        <v>184</v>
      </c>
      <c r="D1226">
        <v>12</v>
      </c>
      <c r="E1226">
        <v>1</v>
      </c>
      <c r="H1226">
        <v>1</v>
      </c>
      <c r="O1226">
        <v>1</v>
      </c>
      <c r="P1226">
        <v>1</v>
      </c>
    </row>
    <row r="1227" spans="1:16" x14ac:dyDescent="0.25">
      <c r="A1227" t="s">
        <v>12</v>
      </c>
      <c r="B1227" t="s">
        <v>168</v>
      </c>
      <c r="C1227" t="s">
        <v>185</v>
      </c>
      <c r="D1227">
        <v>25</v>
      </c>
      <c r="G1227">
        <v>1</v>
      </c>
      <c r="L1227">
        <v>1</v>
      </c>
      <c r="O1227">
        <v>1</v>
      </c>
      <c r="P1227">
        <v>1</v>
      </c>
    </row>
    <row r="1228" spans="1:16" x14ac:dyDescent="0.25">
      <c r="A1228" t="s">
        <v>12</v>
      </c>
      <c r="B1228" t="s">
        <v>168</v>
      </c>
      <c r="C1228" t="s">
        <v>186</v>
      </c>
      <c r="D1228">
        <v>40</v>
      </c>
      <c r="E1228">
        <v>1</v>
      </c>
      <c r="K1228">
        <v>1</v>
      </c>
      <c r="P1228">
        <v>1</v>
      </c>
    </row>
    <row r="1229" spans="1:16" x14ac:dyDescent="0.25">
      <c r="A1229" t="s">
        <v>12</v>
      </c>
      <c r="B1229" t="s">
        <v>168</v>
      </c>
      <c r="C1229" t="s">
        <v>187</v>
      </c>
      <c r="D1229">
        <v>75</v>
      </c>
      <c r="F1229">
        <v>1</v>
      </c>
    </row>
    <row r="1230" spans="1:16" x14ac:dyDescent="0.25">
      <c r="A1230" t="s">
        <v>12</v>
      </c>
      <c r="B1230" t="s">
        <v>168</v>
      </c>
      <c r="C1230" t="s">
        <v>34</v>
      </c>
      <c r="D1230">
        <v>12</v>
      </c>
      <c r="E1230">
        <v>1</v>
      </c>
      <c r="H1230">
        <v>1</v>
      </c>
      <c r="K1230">
        <v>1</v>
      </c>
      <c r="L1230">
        <v>1</v>
      </c>
      <c r="O1230">
        <v>1</v>
      </c>
      <c r="P1230">
        <v>1</v>
      </c>
    </row>
    <row r="1231" spans="1:16" x14ac:dyDescent="0.25">
      <c r="A1231" t="s">
        <v>12</v>
      </c>
      <c r="B1231" t="s">
        <v>168</v>
      </c>
      <c r="C1231" t="s">
        <v>188</v>
      </c>
      <c r="D1231">
        <v>55</v>
      </c>
      <c r="F1231">
        <v>1</v>
      </c>
    </row>
    <row r="1232" spans="1:16" x14ac:dyDescent="0.25">
      <c r="A1232" t="s">
        <v>12</v>
      </c>
      <c r="B1232" t="s">
        <v>168</v>
      </c>
      <c r="C1232" t="s">
        <v>35</v>
      </c>
      <c r="D1232">
        <v>38</v>
      </c>
      <c r="E1232">
        <v>1</v>
      </c>
      <c r="P1232">
        <v>1</v>
      </c>
    </row>
    <row r="1233" spans="1:16" x14ac:dyDescent="0.25">
      <c r="A1233" t="s">
        <v>12</v>
      </c>
      <c r="B1233" t="s">
        <v>168</v>
      </c>
      <c r="C1233" t="s">
        <v>36</v>
      </c>
      <c r="D1233">
        <v>18</v>
      </c>
      <c r="E1233">
        <v>1</v>
      </c>
      <c r="P1233">
        <v>1</v>
      </c>
    </row>
    <row r="1234" spans="1:16" x14ac:dyDescent="0.25">
      <c r="A1234" t="s">
        <v>12</v>
      </c>
      <c r="B1234" t="s">
        <v>168</v>
      </c>
      <c r="C1234" t="s">
        <v>37</v>
      </c>
      <c r="D1234">
        <v>18</v>
      </c>
      <c r="E1234">
        <v>1</v>
      </c>
      <c r="N1234">
        <v>1</v>
      </c>
      <c r="P1234">
        <v>1</v>
      </c>
    </row>
    <row r="1235" spans="1:16" x14ac:dyDescent="0.25">
      <c r="A1235" t="s">
        <v>12</v>
      </c>
      <c r="B1235" t="s">
        <v>168</v>
      </c>
      <c r="C1235" t="s">
        <v>38</v>
      </c>
      <c r="D1235">
        <v>16</v>
      </c>
      <c r="E1235">
        <v>1</v>
      </c>
      <c r="K1235">
        <v>1</v>
      </c>
      <c r="P1235">
        <v>1</v>
      </c>
    </row>
    <row r="1236" spans="1:16" x14ac:dyDescent="0.25">
      <c r="A1236" t="s">
        <v>12</v>
      </c>
      <c r="B1236" t="s">
        <v>168</v>
      </c>
      <c r="C1236" t="s">
        <v>39</v>
      </c>
      <c r="D1236">
        <v>18</v>
      </c>
      <c r="E1236">
        <v>1</v>
      </c>
      <c r="P1236">
        <v>1</v>
      </c>
    </row>
    <row r="1237" spans="1:16" x14ac:dyDescent="0.25">
      <c r="A1237" t="s">
        <v>12</v>
      </c>
      <c r="B1237" t="s">
        <v>168</v>
      </c>
      <c r="C1237" t="s">
        <v>40</v>
      </c>
      <c r="D1237">
        <v>18</v>
      </c>
      <c r="E1237">
        <v>1</v>
      </c>
      <c r="H1237">
        <v>1</v>
      </c>
      <c r="P1237">
        <v>1</v>
      </c>
    </row>
    <row r="1238" spans="1:16" x14ac:dyDescent="0.25">
      <c r="A1238" t="s">
        <v>12</v>
      </c>
      <c r="B1238" t="s">
        <v>168</v>
      </c>
      <c r="C1238" t="s">
        <v>41</v>
      </c>
      <c r="D1238">
        <v>12</v>
      </c>
      <c r="E1238">
        <v>1</v>
      </c>
      <c r="H1238">
        <v>1</v>
      </c>
      <c r="K1238">
        <v>1</v>
      </c>
      <c r="N1238">
        <v>1</v>
      </c>
      <c r="O1238">
        <v>1</v>
      </c>
      <c r="P1238">
        <v>1</v>
      </c>
    </row>
    <row r="1239" spans="1:16" x14ac:dyDescent="0.25">
      <c r="A1239" t="s">
        <v>12</v>
      </c>
      <c r="B1239" t="s">
        <v>168</v>
      </c>
      <c r="C1239" t="s">
        <v>42</v>
      </c>
      <c r="D1239">
        <v>12</v>
      </c>
      <c r="E1239">
        <v>1</v>
      </c>
      <c r="H1239">
        <v>1</v>
      </c>
      <c r="K1239">
        <v>1</v>
      </c>
      <c r="N1239">
        <v>1</v>
      </c>
      <c r="O1239">
        <v>1</v>
      </c>
      <c r="P1239">
        <v>1</v>
      </c>
    </row>
    <row r="1240" spans="1:16" x14ac:dyDescent="0.25">
      <c r="A1240" t="s">
        <v>12</v>
      </c>
      <c r="B1240" t="s">
        <v>168</v>
      </c>
      <c r="C1240" t="s">
        <v>43</v>
      </c>
      <c r="D1240">
        <v>12</v>
      </c>
      <c r="E1240">
        <v>1</v>
      </c>
      <c r="H1240">
        <v>1</v>
      </c>
      <c r="K1240">
        <v>1</v>
      </c>
      <c r="M1240">
        <v>1</v>
      </c>
      <c r="N1240">
        <v>1</v>
      </c>
      <c r="O1240">
        <v>1</v>
      </c>
      <c r="P1240">
        <v>1</v>
      </c>
    </row>
    <row r="1241" spans="1:16" x14ac:dyDescent="0.25">
      <c r="A1241" t="s">
        <v>12</v>
      </c>
      <c r="B1241" t="s">
        <v>168</v>
      </c>
      <c r="C1241" t="s">
        <v>189</v>
      </c>
      <c r="D1241">
        <v>30</v>
      </c>
      <c r="E1241">
        <v>1</v>
      </c>
      <c r="N1241">
        <v>1</v>
      </c>
      <c r="O1241">
        <v>1</v>
      </c>
      <c r="P1241">
        <v>1</v>
      </c>
    </row>
    <row r="1242" spans="1:16" x14ac:dyDescent="0.25">
      <c r="A1242" t="s">
        <v>12</v>
      </c>
      <c r="B1242" t="s">
        <v>168</v>
      </c>
      <c r="C1242" t="s">
        <v>189</v>
      </c>
      <c r="D1242">
        <v>30</v>
      </c>
      <c r="E1242">
        <v>1</v>
      </c>
      <c r="O1242">
        <v>1</v>
      </c>
      <c r="P1242">
        <v>1</v>
      </c>
    </row>
    <row r="1243" spans="1:16" x14ac:dyDescent="0.25">
      <c r="A1243" t="s">
        <v>12</v>
      </c>
      <c r="B1243" t="s">
        <v>168</v>
      </c>
      <c r="C1243" t="s">
        <v>190</v>
      </c>
      <c r="D1243">
        <v>36</v>
      </c>
      <c r="E1243">
        <v>1</v>
      </c>
      <c r="P1243">
        <v>1</v>
      </c>
    </row>
    <row r="1244" spans="1:16" x14ac:dyDescent="0.25">
      <c r="A1244" t="s">
        <v>12</v>
      </c>
      <c r="B1244" t="s">
        <v>168</v>
      </c>
      <c r="C1244" t="s">
        <v>191</v>
      </c>
      <c r="D1244">
        <v>48</v>
      </c>
      <c r="E1244">
        <v>1</v>
      </c>
    </row>
    <row r="1245" spans="1:16" x14ac:dyDescent="0.25">
      <c r="A1245" t="s">
        <v>12</v>
      </c>
      <c r="B1245" t="s">
        <v>168</v>
      </c>
      <c r="C1245" t="s">
        <v>192</v>
      </c>
      <c r="D1245">
        <v>36</v>
      </c>
      <c r="E1245">
        <v>1</v>
      </c>
    </row>
    <row r="1246" spans="1:16" x14ac:dyDescent="0.25">
      <c r="A1246" t="s">
        <v>12</v>
      </c>
      <c r="B1246" t="s">
        <v>168</v>
      </c>
      <c r="C1246" t="s">
        <v>193</v>
      </c>
      <c r="D1246">
        <v>36</v>
      </c>
      <c r="E1246">
        <v>1</v>
      </c>
      <c r="P1246">
        <v>1</v>
      </c>
    </row>
    <row r="1247" spans="1:16" x14ac:dyDescent="0.25">
      <c r="A1247" t="s">
        <v>12</v>
      </c>
      <c r="B1247" t="s">
        <v>168</v>
      </c>
      <c r="C1247" t="s">
        <v>194</v>
      </c>
      <c r="D1247">
        <v>48</v>
      </c>
      <c r="E1247">
        <v>1</v>
      </c>
      <c r="O1247">
        <v>1</v>
      </c>
      <c r="P1247">
        <v>1</v>
      </c>
    </row>
    <row r="1248" spans="1:16" x14ac:dyDescent="0.25">
      <c r="A1248" t="s">
        <v>12</v>
      </c>
      <c r="B1248" t="s">
        <v>168</v>
      </c>
      <c r="C1248" t="s">
        <v>195</v>
      </c>
      <c r="D1248">
        <v>72</v>
      </c>
      <c r="E1248">
        <v>1</v>
      </c>
      <c r="P1248">
        <v>1</v>
      </c>
    </row>
    <row r="1249" spans="1:16" x14ac:dyDescent="0.25">
      <c r="A1249" t="s">
        <v>12</v>
      </c>
      <c r="B1249" t="s">
        <v>168</v>
      </c>
      <c r="C1249" t="s">
        <v>196</v>
      </c>
      <c r="D1249">
        <v>60</v>
      </c>
      <c r="E1249">
        <v>1</v>
      </c>
      <c r="P1249">
        <v>1</v>
      </c>
    </row>
    <row r="1250" spans="1:16" x14ac:dyDescent="0.25">
      <c r="A1250" t="s">
        <v>12</v>
      </c>
      <c r="B1250" t="s">
        <v>168</v>
      </c>
      <c r="C1250" t="s">
        <v>197</v>
      </c>
      <c r="D1250">
        <v>48</v>
      </c>
      <c r="E1250">
        <v>1</v>
      </c>
      <c r="H1250">
        <v>1</v>
      </c>
      <c r="O1250">
        <v>1</v>
      </c>
      <c r="P1250">
        <v>1</v>
      </c>
    </row>
    <row r="1251" spans="1:16" x14ac:dyDescent="0.25">
      <c r="A1251" t="s">
        <v>12</v>
      </c>
      <c r="B1251" t="s">
        <v>168</v>
      </c>
      <c r="C1251" t="s">
        <v>198</v>
      </c>
      <c r="D1251">
        <v>72</v>
      </c>
      <c r="E1251">
        <v>1</v>
      </c>
      <c r="I1251">
        <v>1</v>
      </c>
    </row>
    <row r="1252" spans="1:16" x14ac:dyDescent="0.25">
      <c r="A1252" t="s">
        <v>12</v>
      </c>
      <c r="B1252" t="s">
        <v>168</v>
      </c>
      <c r="C1252" t="s">
        <v>199</v>
      </c>
      <c r="D1252">
        <v>60</v>
      </c>
      <c r="E1252">
        <v>1</v>
      </c>
      <c r="P1252">
        <v>1</v>
      </c>
    </row>
    <row r="1253" spans="1:16" x14ac:dyDescent="0.25">
      <c r="A1253" t="s">
        <v>12</v>
      </c>
      <c r="B1253" t="s">
        <v>168</v>
      </c>
      <c r="C1253" t="s">
        <v>200</v>
      </c>
      <c r="D1253">
        <v>36</v>
      </c>
      <c r="E1253">
        <v>1</v>
      </c>
      <c r="P1253">
        <v>1</v>
      </c>
    </row>
    <row r="1254" spans="1:16" x14ac:dyDescent="0.25">
      <c r="A1254" t="s">
        <v>12</v>
      </c>
      <c r="B1254" t="s">
        <v>168</v>
      </c>
      <c r="C1254" t="s">
        <v>44</v>
      </c>
      <c r="D1254">
        <v>300</v>
      </c>
      <c r="F1254">
        <v>1</v>
      </c>
      <c r="P1254">
        <v>1</v>
      </c>
    </row>
    <row r="1255" spans="1:16" x14ac:dyDescent="0.25">
      <c r="A1255" t="s">
        <v>12</v>
      </c>
      <c r="B1255" t="s">
        <v>168</v>
      </c>
      <c r="C1255" t="s">
        <v>201</v>
      </c>
      <c r="D1255">
        <v>8</v>
      </c>
      <c r="E1255">
        <v>1</v>
      </c>
      <c r="H1255">
        <v>1</v>
      </c>
      <c r="I1255">
        <v>1</v>
      </c>
      <c r="J1255">
        <v>1</v>
      </c>
      <c r="K1255">
        <v>1</v>
      </c>
      <c r="L1255">
        <v>1</v>
      </c>
      <c r="M1255">
        <v>1</v>
      </c>
      <c r="N1255">
        <v>1</v>
      </c>
      <c r="O1255">
        <v>1</v>
      </c>
      <c r="P1255">
        <v>1</v>
      </c>
    </row>
    <row r="1256" spans="1:16" x14ac:dyDescent="0.25">
      <c r="A1256" t="s">
        <v>12</v>
      </c>
      <c r="B1256" t="s">
        <v>168</v>
      </c>
      <c r="C1256" t="s">
        <v>45</v>
      </c>
      <c r="D1256">
        <v>249</v>
      </c>
      <c r="F1256">
        <v>1</v>
      </c>
      <c r="M1256">
        <v>1</v>
      </c>
      <c r="P1256">
        <v>1</v>
      </c>
    </row>
    <row r="1257" spans="1:16" x14ac:dyDescent="0.25">
      <c r="A1257" t="s">
        <v>12</v>
      </c>
      <c r="B1257" t="s">
        <v>168</v>
      </c>
      <c r="C1257" t="s">
        <v>46</v>
      </c>
      <c r="D1257">
        <v>100</v>
      </c>
      <c r="F1257">
        <v>1</v>
      </c>
      <c r="M1257">
        <v>1</v>
      </c>
      <c r="P1257">
        <v>1</v>
      </c>
    </row>
    <row r="1258" spans="1:16" x14ac:dyDescent="0.25">
      <c r="A1258" t="s">
        <v>12</v>
      </c>
      <c r="B1258" t="s">
        <v>168</v>
      </c>
      <c r="C1258" t="s">
        <v>47</v>
      </c>
      <c r="D1258">
        <v>20</v>
      </c>
      <c r="E1258">
        <v>1</v>
      </c>
    </row>
    <row r="1259" spans="1:16" x14ac:dyDescent="0.25">
      <c r="A1259" t="s">
        <v>12</v>
      </c>
      <c r="B1259" t="s">
        <v>168</v>
      </c>
      <c r="C1259" t="s">
        <v>48</v>
      </c>
      <c r="D1259">
        <v>20</v>
      </c>
      <c r="E1259">
        <v>1</v>
      </c>
      <c r="H1259">
        <v>1</v>
      </c>
      <c r="M1259">
        <v>1</v>
      </c>
    </row>
    <row r="1260" spans="1:16" x14ac:dyDescent="0.25">
      <c r="A1260" t="s">
        <v>12</v>
      </c>
      <c r="B1260" t="s">
        <v>168</v>
      </c>
      <c r="C1260" t="s">
        <v>49</v>
      </c>
      <c r="D1260">
        <v>100</v>
      </c>
      <c r="F1260">
        <v>1</v>
      </c>
      <c r="P1260">
        <v>1</v>
      </c>
    </row>
    <row r="1261" spans="1:16" x14ac:dyDescent="0.25">
      <c r="A1261" t="s">
        <v>12</v>
      </c>
      <c r="B1261" t="s">
        <v>168</v>
      </c>
      <c r="C1261" t="s">
        <v>202</v>
      </c>
      <c r="D1261">
        <v>20</v>
      </c>
      <c r="E1261">
        <v>1</v>
      </c>
    </row>
    <row r="1262" spans="1:16" x14ac:dyDescent="0.25">
      <c r="A1262" t="s">
        <v>12</v>
      </c>
      <c r="B1262" t="s">
        <v>168</v>
      </c>
      <c r="C1262" t="s">
        <v>50</v>
      </c>
      <c r="D1262">
        <v>100</v>
      </c>
      <c r="F1262">
        <v>1</v>
      </c>
    </row>
    <row r="1263" spans="1:16" x14ac:dyDescent="0.25">
      <c r="A1263" t="s">
        <v>12</v>
      </c>
      <c r="B1263" t="s">
        <v>168</v>
      </c>
      <c r="C1263" t="s">
        <v>51</v>
      </c>
      <c r="D1263">
        <v>100</v>
      </c>
      <c r="F1263">
        <v>1</v>
      </c>
      <c r="O1263">
        <v>1</v>
      </c>
      <c r="P1263">
        <v>1</v>
      </c>
    </row>
    <row r="1264" spans="1:16" x14ac:dyDescent="0.25">
      <c r="A1264" t="s">
        <v>12</v>
      </c>
      <c r="B1264" t="s">
        <v>168</v>
      </c>
      <c r="C1264" t="s">
        <v>52</v>
      </c>
      <c r="D1264">
        <v>100</v>
      </c>
      <c r="F1264">
        <v>1</v>
      </c>
      <c r="O1264">
        <v>1</v>
      </c>
      <c r="P1264">
        <v>1</v>
      </c>
    </row>
    <row r="1265" spans="1:16" x14ac:dyDescent="0.25">
      <c r="A1265" t="s">
        <v>12</v>
      </c>
      <c r="B1265" t="s">
        <v>168</v>
      </c>
      <c r="C1265" t="s">
        <v>53</v>
      </c>
      <c r="D1265">
        <v>30</v>
      </c>
      <c r="E1265">
        <v>1</v>
      </c>
      <c r="P1265">
        <v>1</v>
      </c>
    </row>
    <row r="1266" spans="1:16" x14ac:dyDescent="0.25">
      <c r="A1266" t="s">
        <v>12</v>
      </c>
      <c r="B1266" t="s">
        <v>168</v>
      </c>
      <c r="C1266" t="s">
        <v>53</v>
      </c>
      <c r="D1266">
        <v>36</v>
      </c>
      <c r="E1266">
        <v>1</v>
      </c>
    </row>
    <row r="1267" spans="1:16" x14ac:dyDescent="0.25">
      <c r="A1267" t="s">
        <v>12</v>
      </c>
      <c r="B1267" t="s">
        <v>168</v>
      </c>
      <c r="C1267" t="s">
        <v>54</v>
      </c>
      <c r="D1267">
        <v>18</v>
      </c>
      <c r="E1267">
        <v>1</v>
      </c>
      <c r="H1267">
        <v>1</v>
      </c>
      <c r="P1267">
        <v>1</v>
      </c>
    </row>
    <row r="1268" spans="1:16" x14ac:dyDescent="0.25">
      <c r="A1268" t="s">
        <v>12</v>
      </c>
      <c r="B1268" t="s">
        <v>168</v>
      </c>
      <c r="C1268" t="s">
        <v>203</v>
      </c>
      <c r="D1268">
        <v>24</v>
      </c>
      <c r="G1268">
        <v>1</v>
      </c>
      <c r="P1268">
        <v>1</v>
      </c>
    </row>
    <row r="1269" spans="1:16" x14ac:dyDescent="0.25">
      <c r="A1269" t="s">
        <v>12</v>
      </c>
      <c r="B1269" t="s">
        <v>168</v>
      </c>
      <c r="C1269" t="s">
        <v>204</v>
      </c>
      <c r="D1269">
        <v>40</v>
      </c>
      <c r="E1269">
        <v>1</v>
      </c>
      <c r="P1269">
        <v>1</v>
      </c>
    </row>
    <row r="1270" spans="1:16" x14ac:dyDescent="0.25">
      <c r="A1270" t="s">
        <v>12</v>
      </c>
      <c r="B1270" t="s">
        <v>168</v>
      </c>
      <c r="C1270" t="s">
        <v>205</v>
      </c>
      <c r="D1270">
        <v>49</v>
      </c>
      <c r="E1270">
        <v>1</v>
      </c>
      <c r="P1270">
        <v>1</v>
      </c>
    </row>
    <row r="1271" spans="1:16" x14ac:dyDescent="0.25">
      <c r="A1271" t="s">
        <v>12</v>
      </c>
      <c r="B1271" t="s">
        <v>168</v>
      </c>
      <c r="C1271" t="s">
        <v>205</v>
      </c>
      <c r="D1271">
        <v>60</v>
      </c>
      <c r="E1271">
        <v>1</v>
      </c>
      <c r="P1271">
        <v>1</v>
      </c>
    </row>
    <row r="1272" spans="1:16" x14ac:dyDescent="0.25">
      <c r="A1272" t="s">
        <v>12</v>
      </c>
      <c r="B1272" t="s">
        <v>168</v>
      </c>
      <c r="C1272" t="s">
        <v>55</v>
      </c>
      <c r="D1272">
        <v>136</v>
      </c>
      <c r="F1272">
        <v>1</v>
      </c>
      <c r="P1272">
        <v>1</v>
      </c>
    </row>
    <row r="1273" spans="1:16" x14ac:dyDescent="0.25">
      <c r="A1273" t="s">
        <v>12</v>
      </c>
      <c r="B1273" t="s">
        <v>168</v>
      </c>
      <c r="C1273" t="s">
        <v>206</v>
      </c>
      <c r="D1273">
        <v>166</v>
      </c>
      <c r="E1273">
        <v>1</v>
      </c>
      <c r="N1273">
        <v>1</v>
      </c>
    </row>
    <row r="1274" spans="1:16" x14ac:dyDescent="0.25">
      <c r="A1274" t="s">
        <v>12</v>
      </c>
      <c r="B1274" t="s">
        <v>168</v>
      </c>
      <c r="C1274" t="s">
        <v>206</v>
      </c>
      <c r="D1274">
        <v>166</v>
      </c>
      <c r="E1274">
        <v>1</v>
      </c>
      <c r="H1274">
        <v>1</v>
      </c>
      <c r="I1274">
        <v>1</v>
      </c>
      <c r="J1274">
        <v>1</v>
      </c>
      <c r="L1274">
        <v>1</v>
      </c>
      <c r="P1274">
        <v>1</v>
      </c>
    </row>
    <row r="1275" spans="1:16" x14ac:dyDescent="0.25">
      <c r="A1275" t="s">
        <v>12</v>
      </c>
      <c r="B1275" t="s">
        <v>168</v>
      </c>
      <c r="C1275" t="s">
        <v>207</v>
      </c>
      <c r="D1275">
        <v>126</v>
      </c>
      <c r="F1275">
        <v>1</v>
      </c>
      <c r="L1275">
        <v>1</v>
      </c>
      <c r="M1275">
        <v>1</v>
      </c>
      <c r="O1275">
        <v>1</v>
      </c>
      <c r="P1275">
        <v>1</v>
      </c>
    </row>
    <row r="1276" spans="1:16" x14ac:dyDescent="0.25">
      <c r="A1276" t="s">
        <v>12</v>
      </c>
      <c r="B1276" t="s">
        <v>168</v>
      </c>
      <c r="C1276" t="s">
        <v>208</v>
      </c>
      <c r="D1276">
        <v>40</v>
      </c>
      <c r="E1276">
        <v>1</v>
      </c>
      <c r="O1276">
        <v>1</v>
      </c>
      <c r="P1276">
        <v>1</v>
      </c>
    </row>
    <row r="1277" spans="1:16" x14ac:dyDescent="0.25">
      <c r="A1277" t="s">
        <v>12</v>
      </c>
      <c r="B1277" t="s">
        <v>168</v>
      </c>
      <c r="C1277" t="s">
        <v>209</v>
      </c>
      <c r="D1277">
        <v>40</v>
      </c>
      <c r="E1277">
        <v>1</v>
      </c>
      <c r="H1277">
        <v>1</v>
      </c>
      <c r="P1277">
        <v>1</v>
      </c>
    </row>
    <row r="1278" spans="1:16" x14ac:dyDescent="0.25">
      <c r="A1278" t="s">
        <v>12</v>
      </c>
      <c r="B1278" t="s">
        <v>168</v>
      </c>
      <c r="C1278" t="s">
        <v>210</v>
      </c>
      <c r="D1278">
        <v>180</v>
      </c>
      <c r="F1278">
        <v>1</v>
      </c>
    </row>
    <row r="1279" spans="1:16" x14ac:dyDescent="0.25">
      <c r="A1279" t="s">
        <v>12</v>
      </c>
      <c r="B1279" t="s">
        <v>168</v>
      </c>
      <c r="C1279" t="s">
        <v>211</v>
      </c>
      <c r="D1279">
        <v>50</v>
      </c>
      <c r="E1279">
        <v>1</v>
      </c>
      <c r="O1279">
        <v>1</v>
      </c>
      <c r="P1279">
        <v>1</v>
      </c>
    </row>
    <row r="1280" spans="1:16" x14ac:dyDescent="0.25">
      <c r="A1280" t="s">
        <v>12</v>
      </c>
      <c r="B1280" t="s">
        <v>168</v>
      </c>
      <c r="C1280" t="s">
        <v>212</v>
      </c>
      <c r="D1280">
        <v>30</v>
      </c>
      <c r="E1280">
        <v>1</v>
      </c>
    </row>
    <row r="1281" spans="1:16" x14ac:dyDescent="0.25">
      <c r="A1281" t="s">
        <v>12</v>
      </c>
      <c r="B1281" t="s">
        <v>168</v>
      </c>
      <c r="C1281" t="s">
        <v>213</v>
      </c>
      <c r="D1281">
        <v>40</v>
      </c>
      <c r="E1281">
        <v>1</v>
      </c>
    </row>
    <row r="1282" spans="1:16" x14ac:dyDescent="0.25">
      <c r="A1282" t="s">
        <v>12</v>
      </c>
      <c r="B1282" t="s">
        <v>168</v>
      </c>
      <c r="C1282" t="s">
        <v>214</v>
      </c>
      <c r="D1282">
        <v>232</v>
      </c>
      <c r="E1282">
        <v>1</v>
      </c>
    </row>
    <row r="1283" spans="1:16" x14ac:dyDescent="0.25">
      <c r="A1283" t="s">
        <v>12</v>
      </c>
      <c r="B1283" t="s">
        <v>168</v>
      </c>
      <c r="C1283" t="s">
        <v>215</v>
      </c>
      <c r="D1283">
        <v>114</v>
      </c>
      <c r="F1283">
        <v>1</v>
      </c>
      <c r="O1283">
        <v>1</v>
      </c>
      <c r="P1283">
        <v>1</v>
      </c>
    </row>
    <row r="1284" spans="1:16" x14ac:dyDescent="0.25">
      <c r="A1284" t="s">
        <v>12</v>
      </c>
      <c r="B1284" t="s">
        <v>168</v>
      </c>
      <c r="C1284" t="s">
        <v>56</v>
      </c>
      <c r="D1284">
        <v>24</v>
      </c>
      <c r="E1284">
        <v>1</v>
      </c>
      <c r="H1284">
        <v>1</v>
      </c>
      <c r="P1284">
        <v>1</v>
      </c>
    </row>
    <row r="1285" spans="1:16" x14ac:dyDescent="0.25">
      <c r="A1285" t="s">
        <v>12</v>
      </c>
      <c r="B1285" t="s">
        <v>168</v>
      </c>
      <c r="C1285" t="s">
        <v>57</v>
      </c>
      <c r="D1285">
        <v>20</v>
      </c>
      <c r="E1285">
        <v>1</v>
      </c>
      <c r="H1285">
        <v>1</v>
      </c>
    </row>
    <row r="1286" spans="1:16" x14ac:dyDescent="0.25">
      <c r="A1286" t="s">
        <v>12</v>
      </c>
      <c r="B1286" t="s">
        <v>168</v>
      </c>
      <c r="C1286" t="s">
        <v>58</v>
      </c>
      <c r="D1286">
        <v>203</v>
      </c>
      <c r="F1286">
        <v>1</v>
      </c>
      <c r="I1286">
        <v>1</v>
      </c>
    </row>
    <row r="1287" spans="1:16" x14ac:dyDescent="0.25">
      <c r="A1287" t="s">
        <v>12</v>
      </c>
      <c r="B1287" t="s">
        <v>168</v>
      </c>
      <c r="C1287" t="s">
        <v>59</v>
      </c>
      <c r="D1287">
        <v>30</v>
      </c>
      <c r="E1287">
        <v>1</v>
      </c>
      <c r="H1287">
        <v>1</v>
      </c>
    </row>
    <row r="1288" spans="1:16" x14ac:dyDescent="0.25">
      <c r="A1288" t="s">
        <v>12</v>
      </c>
      <c r="B1288" t="s">
        <v>168</v>
      </c>
      <c r="C1288" t="s">
        <v>60</v>
      </c>
      <c r="D1288">
        <v>24</v>
      </c>
      <c r="E1288">
        <v>1</v>
      </c>
      <c r="P1288">
        <v>1</v>
      </c>
    </row>
    <row r="1289" spans="1:16" x14ac:dyDescent="0.25">
      <c r="A1289" t="s">
        <v>12</v>
      </c>
      <c r="B1289" t="s">
        <v>168</v>
      </c>
      <c r="C1289" t="s">
        <v>61</v>
      </c>
      <c r="D1289">
        <v>22</v>
      </c>
      <c r="E1289">
        <v>1</v>
      </c>
    </row>
    <row r="1290" spans="1:16" x14ac:dyDescent="0.25">
      <c r="A1290" t="s">
        <v>12</v>
      </c>
      <c r="B1290" t="s">
        <v>168</v>
      </c>
      <c r="C1290" t="s">
        <v>62</v>
      </c>
      <c r="D1290">
        <v>17</v>
      </c>
      <c r="E1290">
        <v>1</v>
      </c>
      <c r="P1290">
        <v>1</v>
      </c>
    </row>
    <row r="1291" spans="1:16" x14ac:dyDescent="0.25">
      <c r="A1291" t="s">
        <v>12</v>
      </c>
      <c r="B1291" t="s">
        <v>168</v>
      </c>
      <c r="C1291" t="s">
        <v>63</v>
      </c>
      <c r="D1291">
        <v>30</v>
      </c>
      <c r="E1291">
        <v>1</v>
      </c>
      <c r="H1291">
        <v>1</v>
      </c>
      <c r="L1291">
        <v>1</v>
      </c>
    </row>
    <row r="1292" spans="1:16" x14ac:dyDescent="0.25">
      <c r="A1292" t="s">
        <v>12</v>
      </c>
      <c r="B1292" t="s">
        <v>168</v>
      </c>
      <c r="C1292" t="s">
        <v>216</v>
      </c>
      <c r="D1292">
        <v>16</v>
      </c>
      <c r="E1292">
        <v>1</v>
      </c>
      <c r="O1292">
        <v>1</v>
      </c>
      <c r="P1292">
        <v>1</v>
      </c>
    </row>
    <row r="1293" spans="1:16" x14ac:dyDescent="0.25">
      <c r="A1293" t="s">
        <v>12</v>
      </c>
      <c r="B1293" t="s">
        <v>168</v>
      </c>
      <c r="C1293" t="s">
        <v>217</v>
      </c>
      <c r="D1293">
        <v>18</v>
      </c>
      <c r="E1293">
        <v>1</v>
      </c>
      <c r="H1293">
        <v>1</v>
      </c>
      <c r="P1293">
        <v>1</v>
      </c>
    </row>
    <row r="1294" spans="1:16" x14ac:dyDescent="0.25">
      <c r="A1294" t="s">
        <v>12</v>
      </c>
      <c r="B1294" t="s">
        <v>168</v>
      </c>
      <c r="C1294" t="s">
        <v>64</v>
      </c>
      <c r="D1294">
        <v>83</v>
      </c>
      <c r="F1294">
        <v>1</v>
      </c>
      <c r="H1294">
        <v>1</v>
      </c>
      <c r="P1294">
        <v>1</v>
      </c>
    </row>
    <row r="1295" spans="1:16" x14ac:dyDescent="0.25">
      <c r="A1295" t="s">
        <v>12</v>
      </c>
      <c r="B1295" t="s">
        <v>168</v>
      </c>
      <c r="C1295" t="s">
        <v>218</v>
      </c>
      <c r="D1295">
        <v>197</v>
      </c>
      <c r="F1295">
        <v>1</v>
      </c>
      <c r="H1295">
        <v>1</v>
      </c>
      <c r="I1295">
        <v>1</v>
      </c>
      <c r="J1295">
        <v>1</v>
      </c>
      <c r="K1295">
        <v>1</v>
      </c>
      <c r="L1295">
        <v>1</v>
      </c>
      <c r="M1295">
        <v>1</v>
      </c>
      <c r="N1295">
        <v>1</v>
      </c>
      <c r="O1295">
        <v>1</v>
      </c>
      <c r="P1295">
        <v>1</v>
      </c>
    </row>
    <row r="1296" spans="1:16" x14ac:dyDescent="0.25">
      <c r="A1296" t="s">
        <v>12</v>
      </c>
      <c r="B1296" t="s">
        <v>168</v>
      </c>
      <c r="C1296" t="s">
        <v>219</v>
      </c>
      <c r="D1296">
        <v>55</v>
      </c>
      <c r="F1296">
        <v>1</v>
      </c>
      <c r="P1296">
        <v>1</v>
      </c>
    </row>
    <row r="1297" spans="1:16" x14ac:dyDescent="0.25">
      <c r="A1297" t="s">
        <v>12</v>
      </c>
      <c r="B1297" t="s">
        <v>168</v>
      </c>
      <c r="C1297" t="s">
        <v>220</v>
      </c>
      <c r="D1297">
        <v>34</v>
      </c>
      <c r="F1297">
        <v>1</v>
      </c>
    </row>
    <row r="1298" spans="1:16" x14ac:dyDescent="0.25">
      <c r="A1298" t="s">
        <v>12</v>
      </c>
      <c r="B1298" t="s">
        <v>168</v>
      </c>
      <c r="C1298" t="s">
        <v>221</v>
      </c>
      <c r="D1298">
        <v>140</v>
      </c>
      <c r="F1298">
        <v>1</v>
      </c>
      <c r="O1298">
        <v>1</v>
      </c>
      <c r="P1298">
        <v>1</v>
      </c>
    </row>
    <row r="1299" spans="1:16" x14ac:dyDescent="0.25">
      <c r="A1299" t="s">
        <v>12</v>
      </c>
      <c r="B1299" t="s">
        <v>168</v>
      </c>
      <c r="C1299" t="s">
        <v>65</v>
      </c>
      <c r="D1299">
        <v>36</v>
      </c>
      <c r="E1299">
        <v>1</v>
      </c>
      <c r="H1299">
        <v>1</v>
      </c>
      <c r="L1299">
        <v>1</v>
      </c>
      <c r="P1299">
        <v>1</v>
      </c>
    </row>
    <row r="1300" spans="1:16" x14ac:dyDescent="0.25">
      <c r="A1300" t="s">
        <v>12</v>
      </c>
      <c r="B1300" t="s">
        <v>168</v>
      </c>
      <c r="C1300" t="s">
        <v>66</v>
      </c>
      <c r="D1300">
        <v>42</v>
      </c>
      <c r="G1300">
        <v>1</v>
      </c>
      <c r="H1300">
        <v>1</v>
      </c>
      <c r="K1300">
        <v>1</v>
      </c>
      <c r="L1300">
        <v>1</v>
      </c>
      <c r="O1300">
        <v>1</v>
      </c>
      <c r="P1300">
        <v>1</v>
      </c>
    </row>
    <row r="1301" spans="1:16" x14ac:dyDescent="0.25">
      <c r="A1301" t="s">
        <v>12</v>
      </c>
      <c r="B1301" t="s">
        <v>168</v>
      </c>
      <c r="C1301" t="s">
        <v>67</v>
      </c>
      <c r="D1301">
        <v>17</v>
      </c>
      <c r="E1301">
        <v>1</v>
      </c>
      <c r="H1301">
        <v>1</v>
      </c>
      <c r="I1301">
        <v>1</v>
      </c>
      <c r="L1301">
        <v>1</v>
      </c>
      <c r="O1301">
        <v>1</v>
      </c>
      <c r="P1301">
        <v>1</v>
      </c>
    </row>
    <row r="1302" spans="1:16" x14ac:dyDescent="0.25">
      <c r="A1302" t="s">
        <v>12</v>
      </c>
      <c r="B1302" t="s">
        <v>168</v>
      </c>
      <c r="C1302" t="s">
        <v>68</v>
      </c>
      <c r="D1302">
        <v>20</v>
      </c>
      <c r="E1302">
        <v>1</v>
      </c>
      <c r="H1302">
        <v>1</v>
      </c>
      <c r="P1302">
        <v>1</v>
      </c>
    </row>
    <row r="1303" spans="1:16" x14ac:dyDescent="0.25">
      <c r="A1303" t="s">
        <v>12</v>
      </c>
      <c r="B1303" t="s">
        <v>168</v>
      </c>
      <c r="C1303" t="s">
        <v>69</v>
      </c>
      <c r="D1303">
        <v>30</v>
      </c>
      <c r="E1303">
        <v>1</v>
      </c>
    </row>
    <row r="1304" spans="1:16" x14ac:dyDescent="0.25">
      <c r="A1304" t="s">
        <v>12</v>
      </c>
      <c r="B1304" t="s">
        <v>168</v>
      </c>
      <c r="C1304" t="s">
        <v>70</v>
      </c>
      <c r="D1304">
        <v>63</v>
      </c>
      <c r="G1304">
        <v>1</v>
      </c>
      <c r="L1304">
        <v>1</v>
      </c>
      <c r="O1304">
        <v>1</v>
      </c>
      <c r="P1304">
        <v>1</v>
      </c>
    </row>
    <row r="1305" spans="1:16" x14ac:dyDescent="0.25">
      <c r="A1305" t="s">
        <v>12</v>
      </c>
      <c r="B1305" t="s">
        <v>168</v>
      </c>
      <c r="C1305" t="s">
        <v>71</v>
      </c>
      <c r="D1305">
        <v>17</v>
      </c>
      <c r="E1305">
        <v>1</v>
      </c>
      <c r="H1305">
        <v>1</v>
      </c>
      <c r="P1305">
        <v>1</v>
      </c>
    </row>
    <row r="1306" spans="1:16" x14ac:dyDescent="0.25">
      <c r="A1306" t="s">
        <v>12</v>
      </c>
      <c r="B1306" t="s">
        <v>168</v>
      </c>
      <c r="C1306" t="s">
        <v>165</v>
      </c>
      <c r="D1306">
        <v>10</v>
      </c>
      <c r="E1306">
        <v>1</v>
      </c>
      <c r="H1306">
        <v>1</v>
      </c>
      <c r="I1306">
        <v>1</v>
      </c>
      <c r="J1306">
        <v>1</v>
      </c>
      <c r="K1306">
        <v>1</v>
      </c>
      <c r="L1306">
        <v>1</v>
      </c>
      <c r="M1306">
        <v>1</v>
      </c>
      <c r="N1306">
        <v>1</v>
      </c>
      <c r="O1306">
        <v>1</v>
      </c>
      <c r="P1306">
        <v>1</v>
      </c>
    </row>
    <row r="1307" spans="1:16" x14ac:dyDescent="0.25">
      <c r="A1307" t="s">
        <v>12</v>
      </c>
      <c r="B1307" t="s">
        <v>168</v>
      </c>
      <c r="C1307" t="s">
        <v>222</v>
      </c>
      <c r="D1307">
        <v>40</v>
      </c>
      <c r="E1307">
        <v>1</v>
      </c>
      <c r="H1307">
        <v>1</v>
      </c>
      <c r="I1307">
        <v>1</v>
      </c>
      <c r="J1307">
        <v>1</v>
      </c>
      <c r="K1307">
        <v>1</v>
      </c>
      <c r="L1307">
        <v>1</v>
      </c>
      <c r="M1307">
        <v>1</v>
      </c>
      <c r="N1307">
        <v>1</v>
      </c>
      <c r="O1307">
        <v>1</v>
      </c>
      <c r="P1307">
        <v>1</v>
      </c>
    </row>
    <row r="1308" spans="1:16" x14ac:dyDescent="0.25">
      <c r="A1308" t="s">
        <v>12</v>
      </c>
      <c r="B1308" t="s">
        <v>168</v>
      </c>
      <c r="C1308" t="s">
        <v>72</v>
      </c>
      <c r="D1308">
        <v>10</v>
      </c>
      <c r="E1308">
        <v>1</v>
      </c>
      <c r="H1308">
        <v>1</v>
      </c>
      <c r="L1308">
        <v>1</v>
      </c>
      <c r="M1308">
        <v>1</v>
      </c>
      <c r="O1308">
        <v>1</v>
      </c>
      <c r="P1308">
        <v>1</v>
      </c>
    </row>
    <row r="1309" spans="1:16" x14ac:dyDescent="0.25">
      <c r="A1309" t="s">
        <v>12</v>
      </c>
      <c r="B1309" t="s">
        <v>168</v>
      </c>
      <c r="C1309" t="s">
        <v>73</v>
      </c>
      <c r="D1309">
        <v>10</v>
      </c>
      <c r="E1309">
        <v>1</v>
      </c>
      <c r="H1309">
        <v>1</v>
      </c>
      <c r="I1309">
        <v>1</v>
      </c>
      <c r="J1309">
        <v>1</v>
      </c>
      <c r="K1309">
        <v>1</v>
      </c>
      <c r="L1309">
        <v>1</v>
      </c>
      <c r="M1309">
        <v>1</v>
      </c>
      <c r="N1309">
        <v>1</v>
      </c>
      <c r="P1309">
        <v>1</v>
      </c>
    </row>
    <row r="1310" spans="1:16" x14ac:dyDescent="0.25">
      <c r="A1310" t="s">
        <v>12</v>
      </c>
      <c r="B1310" t="s">
        <v>168</v>
      </c>
      <c r="C1310" t="s">
        <v>74</v>
      </c>
      <c r="D1310">
        <v>102</v>
      </c>
      <c r="G1310">
        <v>1</v>
      </c>
      <c r="K1310">
        <v>1</v>
      </c>
      <c r="L1310">
        <v>1</v>
      </c>
      <c r="O1310">
        <v>1</v>
      </c>
      <c r="P1310">
        <v>1</v>
      </c>
    </row>
    <row r="1311" spans="1:16" x14ac:dyDescent="0.25">
      <c r="A1311" t="s">
        <v>12</v>
      </c>
      <c r="B1311" t="s">
        <v>168</v>
      </c>
      <c r="C1311" t="s">
        <v>75</v>
      </c>
      <c r="D1311">
        <v>20</v>
      </c>
      <c r="E1311">
        <v>1</v>
      </c>
      <c r="H1311">
        <v>1</v>
      </c>
      <c r="P1311">
        <v>1</v>
      </c>
    </row>
    <row r="1312" spans="1:16" x14ac:dyDescent="0.25">
      <c r="A1312" t="s">
        <v>12</v>
      </c>
      <c r="B1312" t="s">
        <v>168</v>
      </c>
      <c r="C1312" t="s">
        <v>76</v>
      </c>
      <c r="D1312">
        <v>30</v>
      </c>
      <c r="E1312">
        <v>1</v>
      </c>
      <c r="I1312">
        <v>1</v>
      </c>
      <c r="J1312">
        <v>1</v>
      </c>
    </row>
    <row r="1313" spans="1:16" x14ac:dyDescent="0.25">
      <c r="A1313" t="s">
        <v>12</v>
      </c>
      <c r="B1313" t="s">
        <v>168</v>
      </c>
      <c r="C1313" t="s">
        <v>223</v>
      </c>
      <c r="D1313">
        <v>90</v>
      </c>
      <c r="E1313">
        <v>1</v>
      </c>
    </row>
    <row r="1314" spans="1:16" x14ac:dyDescent="0.25">
      <c r="A1314" t="s">
        <v>12</v>
      </c>
      <c r="B1314" t="s">
        <v>168</v>
      </c>
      <c r="C1314" t="s">
        <v>224</v>
      </c>
      <c r="D1314">
        <v>282</v>
      </c>
      <c r="E1314">
        <v>1</v>
      </c>
    </row>
    <row r="1315" spans="1:16" x14ac:dyDescent="0.25">
      <c r="A1315" t="s">
        <v>12</v>
      </c>
      <c r="B1315" t="s">
        <v>168</v>
      </c>
      <c r="C1315" t="s">
        <v>77</v>
      </c>
      <c r="D1315">
        <v>102</v>
      </c>
      <c r="G1315">
        <v>1</v>
      </c>
      <c r="L1315">
        <v>1</v>
      </c>
      <c r="P1315">
        <v>1</v>
      </c>
    </row>
    <row r="1316" spans="1:16" x14ac:dyDescent="0.25">
      <c r="A1316" t="s">
        <v>12</v>
      </c>
      <c r="B1316" t="s">
        <v>168</v>
      </c>
      <c r="C1316" t="s">
        <v>78</v>
      </c>
      <c r="D1316">
        <v>20</v>
      </c>
      <c r="E1316">
        <v>1</v>
      </c>
      <c r="H1316">
        <v>1</v>
      </c>
      <c r="P1316">
        <v>1</v>
      </c>
    </row>
    <row r="1317" spans="1:16" x14ac:dyDescent="0.25">
      <c r="A1317" t="s">
        <v>12</v>
      </c>
      <c r="B1317" t="s">
        <v>168</v>
      </c>
      <c r="C1317" t="s">
        <v>79</v>
      </c>
      <c r="D1317">
        <v>30</v>
      </c>
      <c r="E1317">
        <v>1</v>
      </c>
      <c r="L1317">
        <v>1</v>
      </c>
    </row>
    <row r="1318" spans="1:16" x14ac:dyDescent="0.25">
      <c r="A1318" t="s">
        <v>12</v>
      </c>
      <c r="B1318" t="s">
        <v>168</v>
      </c>
      <c r="C1318" t="s">
        <v>225</v>
      </c>
      <c r="D1318">
        <v>114</v>
      </c>
      <c r="E1318">
        <v>1</v>
      </c>
      <c r="I1318">
        <v>1</v>
      </c>
      <c r="P1318">
        <v>1</v>
      </c>
    </row>
    <row r="1319" spans="1:16" x14ac:dyDescent="0.25">
      <c r="A1319" t="s">
        <v>12</v>
      </c>
      <c r="B1319" t="s">
        <v>168</v>
      </c>
      <c r="C1319" t="s">
        <v>226</v>
      </c>
      <c r="D1319">
        <v>162</v>
      </c>
      <c r="E1319">
        <v>1</v>
      </c>
      <c r="P1319">
        <v>1</v>
      </c>
    </row>
    <row r="1320" spans="1:16" x14ac:dyDescent="0.25">
      <c r="A1320" t="s">
        <v>12</v>
      </c>
      <c r="B1320" t="s">
        <v>168</v>
      </c>
      <c r="C1320" t="s">
        <v>80</v>
      </c>
      <c r="D1320">
        <v>30</v>
      </c>
      <c r="E1320">
        <v>1</v>
      </c>
    </row>
    <row r="1321" spans="1:16" x14ac:dyDescent="0.25">
      <c r="A1321" t="s">
        <v>12</v>
      </c>
      <c r="B1321" t="s">
        <v>168</v>
      </c>
      <c r="C1321" t="s">
        <v>81</v>
      </c>
      <c r="D1321">
        <v>85</v>
      </c>
      <c r="F1321">
        <v>1</v>
      </c>
      <c r="H1321">
        <v>1</v>
      </c>
      <c r="I1321">
        <v>1</v>
      </c>
      <c r="J1321">
        <v>1</v>
      </c>
      <c r="K1321">
        <v>1</v>
      </c>
      <c r="L1321">
        <v>1</v>
      </c>
      <c r="M1321">
        <v>1</v>
      </c>
      <c r="N1321">
        <v>1</v>
      </c>
      <c r="O1321">
        <v>1</v>
      </c>
      <c r="P1321">
        <v>1</v>
      </c>
    </row>
    <row r="1322" spans="1:16" x14ac:dyDescent="0.25">
      <c r="A1322" t="s">
        <v>12</v>
      </c>
      <c r="B1322" t="s">
        <v>168</v>
      </c>
      <c r="C1322" t="s">
        <v>82</v>
      </c>
      <c r="D1322">
        <v>300</v>
      </c>
      <c r="F1322">
        <v>1</v>
      </c>
      <c r="M1322">
        <v>1</v>
      </c>
      <c r="P1322">
        <v>1</v>
      </c>
    </row>
    <row r="1323" spans="1:16" x14ac:dyDescent="0.25">
      <c r="A1323" t="s">
        <v>12</v>
      </c>
      <c r="B1323" t="s">
        <v>168</v>
      </c>
      <c r="C1323" t="s">
        <v>83</v>
      </c>
      <c r="D1323">
        <v>82</v>
      </c>
      <c r="F1323">
        <v>1</v>
      </c>
      <c r="M1323">
        <v>1</v>
      </c>
      <c r="P1323">
        <v>1</v>
      </c>
    </row>
    <row r="1324" spans="1:16" x14ac:dyDescent="0.25">
      <c r="A1324" t="s">
        <v>12</v>
      </c>
      <c r="B1324" t="s">
        <v>168</v>
      </c>
      <c r="C1324" t="s">
        <v>84</v>
      </c>
      <c r="D1324">
        <v>40</v>
      </c>
      <c r="E1324">
        <v>1</v>
      </c>
      <c r="L1324">
        <v>1</v>
      </c>
      <c r="P1324">
        <v>1</v>
      </c>
    </row>
    <row r="1325" spans="1:16" x14ac:dyDescent="0.25">
      <c r="A1325" t="s">
        <v>12</v>
      </c>
      <c r="B1325" t="s">
        <v>168</v>
      </c>
      <c r="C1325" t="s">
        <v>85</v>
      </c>
      <c r="D1325">
        <v>30</v>
      </c>
      <c r="E1325">
        <v>1</v>
      </c>
      <c r="P1325">
        <v>1</v>
      </c>
    </row>
    <row r="1326" spans="1:16" x14ac:dyDescent="0.25">
      <c r="A1326" t="s">
        <v>12</v>
      </c>
      <c r="B1326" t="s">
        <v>168</v>
      </c>
      <c r="C1326" t="s">
        <v>86</v>
      </c>
      <c r="D1326">
        <v>30</v>
      </c>
      <c r="E1326">
        <v>1</v>
      </c>
      <c r="L1326">
        <v>1</v>
      </c>
    </row>
    <row r="1327" spans="1:16" x14ac:dyDescent="0.25">
      <c r="A1327" t="s">
        <v>12</v>
      </c>
      <c r="B1327" t="s">
        <v>168</v>
      </c>
      <c r="C1327" t="s">
        <v>87</v>
      </c>
      <c r="D1327">
        <v>120</v>
      </c>
      <c r="E1327">
        <v>1</v>
      </c>
      <c r="M1327">
        <v>1</v>
      </c>
      <c r="O1327">
        <v>1</v>
      </c>
    </row>
    <row r="1328" spans="1:16" x14ac:dyDescent="0.25">
      <c r="A1328" t="s">
        <v>12</v>
      </c>
      <c r="B1328" t="s">
        <v>168</v>
      </c>
      <c r="C1328" t="s">
        <v>88</v>
      </c>
      <c r="D1328">
        <v>150</v>
      </c>
      <c r="F1328">
        <v>1</v>
      </c>
      <c r="H1328">
        <v>1</v>
      </c>
      <c r="I1328">
        <v>1</v>
      </c>
      <c r="J1328">
        <v>1</v>
      </c>
      <c r="K1328">
        <v>1</v>
      </c>
      <c r="L1328">
        <v>1</v>
      </c>
      <c r="M1328">
        <v>1</v>
      </c>
      <c r="N1328">
        <v>1</v>
      </c>
      <c r="O1328">
        <v>1</v>
      </c>
      <c r="P1328">
        <v>1</v>
      </c>
    </row>
    <row r="1329" spans="1:16" x14ac:dyDescent="0.25">
      <c r="A1329" t="s">
        <v>12</v>
      </c>
      <c r="B1329" t="s">
        <v>168</v>
      </c>
      <c r="C1329" t="s">
        <v>89</v>
      </c>
      <c r="D1329">
        <v>218</v>
      </c>
      <c r="F1329">
        <v>1</v>
      </c>
      <c r="O1329">
        <v>1</v>
      </c>
      <c r="P1329">
        <v>1</v>
      </c>
    </row>
    <row r="1330" spans="1:16" x14ac:dyDescent="0.25">
      <c r="A1330" t="s">
        <v>12</v>
      </c>
      <c r="B1330" t="s">
        <v>168</v>
      </c>
      <c r="C1330" t="s">
        <v>90</v>
      </c>
      <c r="D1330">
        <v>154</v>
      </c>
      <c r="F1330">
        <v>1</v>
      </c>
      <c r="L1330">
        <v>1</v>
      </c>
      <c r="N1330">
        <v>1</v>
      </c>
      <c r="O1330">
        <v>1</v>
      </c>
      <c r="P1330">
        <v>1</v>
      </c>
    </row>
    <row r="1331" spans="1:16" x14ac:dyDescent="0.25">
      <c r="A1331" t="s">
        <v>12</v>
      </c>
      <c r="B1331" t="s">
        <v>168</v>
      </c>
      <c r="C1331" t="s">
        <v>91</v>
      </c>
      <c r="D1331">
        <v>100</v>
      </c>
      <c r="E1331">
        <v>1</v>
      </c>
      <c r="O1331">
        <v>1</v>
      </c>
      <c r="P1331">
        <v>1</v>
      </c>
    </row>
    <row r="1332" spans="1:16" x14ac:dyDescent="0.25">
      <c r="A1332" t="s">
        <v>12</v>
      </c>
      <c r="B1332" t="s">
        <v>168</v>
      </c>
      <c r="C1332" t="s">
        <v>92</v>
      </c>
      <c r="D1332">
        <v>20</v>
      </c>
      <c r="E1332">
        <v>1</v>
      </c>
      <c r="M1332">
        <v>1</v>
      </c>
      <c r="P1332">
        <v>1</v>
      </c>
    </row>
    <row r="1333" spans="1:16" x14ac:dyDescent="0.25">
      <c r="A1333" t="s">
        <v>12</v>
      </c>
      <c r="B1333" t="s">
        <v>168</v>
      </c>
      <c r="C1333" t="s">
        <v>93</v>
      </c>
      <c r="D1333">
        <v>132</v>
      </c>
      <c r="F1333">
        <v>1</v>
      </c>
      <c r="L1333">
        <v>1</v>
      </c>
    </row>
    <row r="1334" spans="1:16" x14ac:dyDescent="0.25">
      <c r="A1334" t="s">
        <v>12</v>
      </c>
      <c r="B1334" t="s">
        <v>168</v>
      </c>
      <c r="C1334" t="s">
        <v>94</v>
      </c>
      <c r="D1334">
        <v>80</v>
      </c>
      <c r="F1334">
        <v>1</v>
      </c>
      <c r="H1334">
        <v>1</v>
      </c>
      <c r="I1334">
        <v>1</v>
      </c>
      <c r="P1334">
        <v>1</v>
      </c>
    </row>
    <row r="1335" spans="1:16" x14ac:dyDescent="0.25">
      <c r="A1335" t="s">
        <v>12</v>
      </c>
      <c r="B1335" t="s">
        <v>168</v>
      </c>
      <c r="C1335" t="s">
        <v>95</v>
      </c>
      <c r="D1335">
        <v>50</v>
      </c>
      <c r="F1335">
        <v>1</v>
      </c>
      <c r="P1335">
        <v>1</v>
      </c>
    </row>
    <row r="1336" spans="1:16" x14ac:dyDescent="0.25">
      <c r="A1336" t="s">
        <v>12</v>
      </c>
      <c r="B1336" t="s">
        <v>168</v>
      </c>
      <c r="C1336" t="s">
        <v>96</v>
      </c>
      <c r="D1336">
        <v>65</v>
      </c>
      <c r="F1336">
        <v>1</v>
      </c>
      <c r="P1336">
        <v>1</v>
      </c>
    </row>
    <row r="1337" spans="1:16" x14ac:dyDescent="0.25">
      <c r="A1337" t="s">
        <v>12</v>
      </c>
      <c r="B1337" t="s">
        <v>168</v>
      </c>
      <c r="C1337" t="s">
        <v>97</v>
      </c>
      <c r="D1337">
        <v>15</v>
      </c>
      <c r="E1337">
        <v>1</v>
      </c>
      <c r="P1337">
        <v>1</v>
      </c>
    </row>
    <row r="1338" spans="1:16" x14ac:dyDescent="0.25">
      <c r="A1338" t="s">
        <v>12</v>
      </c>
      <c r="B1338" t="s">
        <v>168</v>
      </c>
      <c r="C1338" t="s">
        <v>98</v>
      </c>
      <c r="D1338">
        <v>154</v>
      </c>
      <c r="F1338">
        <v>1</v>
      </c>
    </row>
    <row r="1339" spans="1:16" x14ac:dyDescent="0.25">
      <c r="A1339" t="s">
        <v>12</v>
      </c>
      <c r="B1339" t="s">
        <v>168</v>
      </c>
      <c r="C1339" t="s">
        <v>99</v>
      </c>
      <c r="D1339">
        <v>20</v>
      </c>
      <c r="E1339">
        <v>1</v>
      </c>
      <c r="H1339">
        <v>1</v>
      </c>
    </row>
    <row r="1340" spans="1:16" x14ac:dyDescent="0.25">
      <c r="A1340" t="s">
        <v>12</v>
      </c>
      <c r="B1340" t="s">
        <v>168</v>
      </c>
      <c r="C1340" t="s">
        <v>227</v>
      </c>
      <c r="D1340">
        <v>15</v>
      </c>
      <c r="E1340">
        <v>1</v>
      </c>
      <c r="H1340">
        <v>1</v>
      </c>
      <c r="P1340">
        <v>1</v>
      </c>
    </row>
    <row r="1341" spans="1:16" x14ac:dyDescent="0.25">
      <c r="A1341" t="s">
        <v>12</v>
      </c>
      <c r="B1341" t="s">
        <v>168</v>
      </c>
      <c r="C1341" t="s">
        <v>100</v>
      </c>
      <c r="D1341">
        <v>28</v>
      </c>
      <c r="E1341">
        <v>1</v>
      </c>
    </row>
    <row r="1342" spans="1:16" x14ac:dyDescent="0.25">
      <c r="A1342" t="s">
        <v>12</v>
      </c>
      <c r="B1342" t="s">
        <v>168</v>
      </c>
      <c r="C1342" t="s">
        <v>101</v>
      </c>
      <c r="D1342">
        <v>12</v>
      </c>
      <c r="E1342">
        <v>1</v>
      </c>
      <c r="O1342">
        <v>1</v>
      </c>
      <c r="P1342">
        <v>1</v>
      </c>
    </row>
    <row r="1343" spans="1:16" x14ac:dyDescent="0.25">
      <c r="A1343" t="s">
        <v>12</v>
      </c>
      <c r="B1343" t="s">
        <v>168</v>
      </c>
      <c r="C1343" t="s">
        <v>102</v>
      </c>
      <c r="D1343">
        <v>203</v>
      </c>
      <c r="F1343">
        <v>1</v>
      </c>
    </row>
    <row r="1344" spans="1:16" x14ac:dyDescent="0.25">
      <c r="A1344" t="s">
        <v>12</v>
      </c>
      <c r="B1344" t="s">
        <v>168</v>
      </c>
      <c r="C1344" t="s">
        <v>103</v>
      </c>
      <c r="D1344">
        <v>8</v>
      </c>
      <c r="E1344">
        <v>1</v>
      </c>
      <c r="H1344">
        <v>1</v>
      </c>
      <c r="I1344">
        <v>1</v>
      </c>
      <c r="K1344">
        <v>1</v>
      </c>
      <c r="L1344">
        <v>1</v>
      </c>
      <c r="M1344">
        <v>1</v>
      </c>
      <c r="N1344">
        <v>1</v>
      </c>
      <c r="O1344">
        <v>1</v>
      </c>
      <c r="P1344">
        <v>1</v>
      </c>
    </row>
    <row r="1345" spans="1:16" x14ac:dyDescent="0.25">
      <c r="A1345" t="s">
        <v>12</v>
      </c>
      <c r="B1345" t="s">
        <v>168</v>
      </c>
      <c r="C1345" t="s">
        <v>104</v>
      </c>
      <c r="D1345">
        <v>10</v>
      </c>
      <c r="E1345">
        <v>1</v>
      </c>
      <c r="H1345">
        <v>1</v>
      </c>
      <c r="L1345">
        <v>1</v>
      </c>
      <c r="N1345">
        <v>1</v>
      </c>
    </row>
    <row r="1346" spans="1:16" x14ac:dyDescent="0.25">
      <c r="A1346" t="s">
        <v>12</v>
      </c>
      <c r="B1346" t="s">
        <v>168</v>
      </c>
      <c r="C1346" t="s">
        <v>105</v>
      </c>
      <c r="D1346">
        <v>10</v>
      </c>
      <c r="E1346">
        <v>1</v>
      </c>
      <c r="L1346">
        <v>1</v>
      </c>
      <c r="N1346">
        <v>1</v>
      </c>
      <c r="O1346">
        <v>1</v>
      </c>
      <c r="P1346">
        <v>1</v>
      </c>
    </row>
    <row r="1347" spans="1:16" x14ac:dyDescent="0.25">
      <c r="A1347" t="s">
        <v>12</v>
      </c>
      <c r="B1347" t="s">
        <v>168</v>
      </c>
      <c r="C1347" t="s">
        <v>106</v>
      </c>
      <c r="D1347">
        <v>10</v>
      </c>
      <c r="E1347">
        <v>1</v>
      </c>
      <c r="H1347">
        <v>1</v>
      </c>
      <c r="I1347">
        <v>1</v>
      </c>
      <c r="L1347">
        <v>1</v>
      </c>
      <c r="N1347">
        <v>1</v>
      </c>
      <c r="O1347">
        <v>1</v>
      </c>
      <c r="P1347">
        <v>1</v>
      </c>
    </row>
    <row r="1348" spans="1:16" x14ac:dyDescent="0.25">
      <c r="A1348" t="s">
        <v>12</v>
      </c>
      <c r="B1348" t="s">
        <v>168</v>
      </c>
      <c r="C1348" t="s">
        <v>107</v>
      </c>
      <c r="D1348">
        <v>10</v>
      </c>
      <c r="E1348">
        <v>1</v>
      </c>
      <c r="H1348">
        <v>1</v>
      </c>
      <c r="I1348">
        <v>1</v>
      </c>
      <c r="N1348">
        <v>1</v>
      </c>
      <c r="O1348">
        <v>1</v>
      </c>
      <c r="P1348">
        <v>1</v>
      </c>
    </row>
    <row r="1349" spans="1:16" x14ac:dyDescent="0.25">
      <c r="A1349" t="s">
        <v>12</v>
      </c>
      <c r="B1349" t="s">
        <v>168</v>
      </c>
      <c r="C1349" t="s">
        <v>108</v>
      </c>
      <c r="D1349">
        <v>10</v>
      </c>
      <c r="E1349">
        <v>1</v>
      </c>
      <c r="H1349">
        <v>1</v>
      </c>
      <c r="I1349">
        <v>1</v>
      </c>
      <c r="J1349">
        <v>1</v>
      </c>
      <c r="K1349">
        <v>1</v>
      </c>
      <c r="L1349">
        <v>1</v>
      </c>
      <c r="O1349">
        <v>1</v>
      </c>
      <c r="P1349">
        <v>1</v>
      </c>
    </row>
    <row r="1350" spans="1:16" x14ac:dyDescent="0.25">
      <c r="A1350" t="s">
        <v>12</v>
      </c>
      <c r="B1350" t="s">
        <v>168</v>
      </c>
      <c r="C1350" t="s">
        <v>109</v>
      </c>
      <c r="D1350">
        <v>10</v>
      </c>
      <c r="E1350">
        <v>1</v>
      </c>
      <c r="H1350">
        <v>1</v>
      </c>
      <c r="I1350">
        <v>1</v>
      </c>
      <c r="J1350">
        <v>1</v>
      </c>
      <c r="K1350">
        <v>1</v>
      </c>
      <c r="L1350">
        <v>1</v>
      </c>
      <c r="M1350">
        <v>1</v>
      </c>
      <c r="N1350">
        <v>1</v>
      </c>
      <c r="O1350">
        <v>1</v>
      </c>
      <c r="P1350">
        <v>1</v>
      </c>
    </row>
    <row r="1351" spans="1:16" x14ac:dyDescent="0.25">
      <c r="A1351" t="s">
        <v>12</v>
      </c>
      <c r="B1351" t="s">
        <v>168</v>
      </c>
      <c r="C1351" t="s">
        <v>110</v>
      </c>
      <c r="D1351">
        <v>18</v>
      </c>
      <c r="E1351">
        <v>1</v>
      </c>
      <c r="H1351">
        <v>1</v>
      </c>
      <c r="O1351">
        <v>1</v>
      </c>
      <c r="P1351">
        <v>1</v>
      </c>
    </row>
    <row r="1352" spans="1:16" x14ac:dyDescent="0.25">
      <c r="A1352" t="s">
        <v>12</v>
      </c>
      <c r="B1352" t="s">
        <v>168</v>
      </c>
      <c r="C1352" t="s">
        <v>111</v>
      </c>
      <c r="D1352">
        <v>8</v>
      </c>
      <c r="E1352">
        <v>1</v>
      </c>
      <c r="H1352">
        <v>1</v>
      </c>
      <c r="I1352">
        <v>1</v>
      </c>
      <c r="J1352">
        <v>1</v>
      </c>
      <c r="K1352">
        <v>1</v>
      </c>
      <c r="L1352">
        <v>1</v>
      </c>
      <c r="P1352">
        <v>1</v>
      </c>
    </row>
    <row r="1353" spans="1:16" x14ac:dyDescent="0.25">
      <c r="A1353" t="s">
        <v>12</v>
      </c>
      <c r="B1353" t="s">
        <v>168</v>
      </c>
      <c r="C1353" t="s">
        <v>112</v>
      </c>
      <c r="D1353">
        <v>8</v>
      </c>
      <c r="E1353">
        <v>1</v>
      </c>
      <c r="H1353">
        <v>1</v>
      </c>
      <c r="I1353">
        <v>1</v>
      </c>
      <c r="K1353">
        <v>1</v>
      </c>
      <c r="L1353">
        <v>1</v>
      </c>
      <c r="M1353">
        <v>1</v>
      </c>
      <c r="N1353">
        <v>1</v>
      </c>
      <c r="O1353">
        <v>1</v>
      </c>
      <c r="P1353">
        <v>1</v>
      </c>
    </row>
    <row r="1354" spans="1:16" x14ac:dyDescent="0.25">
      <c r="A1354" t="s">
        <v>12</v>
      </c>
      <c r="B1354" t="s">
        <v>168</v>
      </c>
      <c r="C1354" t="s">
        <v>113</v>
      </c>
      <c r="D1354">
        <v>8</v>
      </c>
      <c r="E1354">
        <v>1</v>
      </c>
      <c r="H1354">
        <v>1</v>
      </c>
      <c r="I1354">
        <v>1</v>
      </c>
      <c r="J1354">
        <v>1</v>
      </c>
      <c r="K1354">
        <v>1</v>
      </c>
      <c r="L1354">
        <v>1</v>
      </c>
      <c r="M1354">
        <v>1</v>
      </c>
      <c r="N1354">
        <v>1</v>
      </c>
      <c r="O1354">
        <v>1</v>
      </c>
      <c r="P1354">
        <v>1</v>
      </c>
    </row>
    <row r="1355" spans="1:16" x14ac:dyDescent="0.25">
      <c r="A1355" t="s">
        <v>12</v>
      </c>
      <c r="B1355" t="s">
        <v>168</v>
      </c>
      <c r="C1355" t="s">
        <v>114</v>
      </c>
      <c r="D1355">
        <v>8</v>
      </c>
      <c r="E1355">
        <v>1</v>
      </c>
      <c r="H1355">
        <v>1</v>
      </c>
      <c r="I1355">
        <v>1</v>
      </c>
      <c r="J1355">
        <v>1</v>
      </c>
      <c r="K1355">
        <v>1</v>
      </c>
      <c r="L1355">
        <v>1</v>
      </c>
      <c r="M1355">
        <v>1</v>
      </c>
      <c r="N1355">
        <v>1</v>
      </c>
      <c r="O1355">
        <v>1</v>
      </c>
      <c r="P1355">
        <v>1</v>
      </c>
    </row>
    <row r="1356" spans="1:16" x14ac:dyDescent="0.25">
      <c r="A1356" t="s">
        <v>12</v>
      </c>
      <c r="B1356" t="s">
        <v>168</v>
      </c>
      <c r="C1356" t="s">
        <v>115</v>
      </c>
      <c r="D1356">
        <v>10</v>
      </c>
      <c r="E1356">
        <v>1</v>
      </c>
      <c r="H1356">
        <v>1</v>
      </c>
      <c r="I1356">
        <v>1</v>
      </c>
      <c r="J1356">
        <v>1</v>
      </c>
      <c r="K1356">
        <v>1</v>
      </c>
      <c r="L1356">
        <v>1</v>
      </c>
      <c r="M1356">
        <v>1</v>
      </c>
      <c r="N1356">
        <v>1</v>
      </c>
      <c r="O1356">
        <v>1</v>
      </c>
      <c r="P1356">
        <v>1</v>
      </c>
    </row>
    <row r="1357" spans="1:16" x14ac:dyDescent="0.25">
      <c r="A1357" t="s">
        <v>12</v>
      </c>
      <c r="B1357" t="s">
        <v>168</v>
      </c>
      <c r="C1357" t="s">
        <v>116</v>
      </c>
      <c r="D1357">
        <v>12</v>
      </c>
      <c r="E1357">
        <v>1</v>
      </c>
      <c r="H1357">
        <v>1</v>
      </c>
      <c r="L1357">
        <v>1</v>
      </c>
      <c r="O1357">
        <v>1</v>
      </c>
      <c r="P1357">
        <v>1</v>
      </c>
    </row>
    <row r="1358" spans="1:16" x14ac:dyDescent="0.25">
      <c r="A1358" t="s">
        <v>12</v>
      </c>
      <c r="B1358" t="s">
        <v>168</v>
      </c>
      <c r="C1358" t="s">
        <v>117</v>
      </c>
      <c r="D1358">
        <v>12</v>
      </c>
      <c r="E1358">
        <v>1</v>
      </c>
      <c r="L1358">
        <v>1</v>
      </c>
      <c r="M1358">
        <v>1</v>
      </c>
      <c r="N1358">
        <v>1</v>
      </c>
      <c r="O1358">
        <v>1</v>
      </c>
      <c r="P1358">
        <v>1</v>
      </c>
    </row>
    <row r="1359" spans="1:16" x14ac:dyDescent="0.25">
      <c r="A1359" t="s">
        <v>12</v>
      </c>
      <c r="B1359" t="s">
        <v>168</v>
      </c>
      <c r="C1359" t="s">
        <v>118</v>
      </c>
      <c r="D1359">
        <v>10</v>
      </c>
      <c r="E1359">
        <v>1</v>
      </c>
      <c r="H1359">
        <v>1</v>
      </c>
      <c r="I1359">
        <v>1</v>
      </c>
      <c r="J1359">
        <v>1</v>
      </c>
      <c r="K1359">
        <v>1</v>
      </c>
      <c r="L1359">
        <v>1</v>
      </c>
      <c r="M1359">
        <v>1</v>
      </c>
      <c r="N1359">
        <v>1</v>
      </c>
      <c r="O1359">
        <v>1</v>
      </c>
      <c r="P1359">
        <v>1</v>
      </c>
    </row>
    <row r="1360" spans="1:16" x14ac:dyDescent="0.25">
      <c r="A1360" t="s">
        <v>12</v>
      </c>
      <c r="B1360" t="s">
        <v>168</v>
      </c>
      <c r="C1360" t="s">
        <v>119</v>
      </c>
      <c r="D1360">
        <v>30</v>
      </c>
      <c r="E1360">
        <v>1</v>
      </c>
      <c r="H1360">
        <v>1</v>
      </c>
      <c r="K1360">
        <v>1</v>
      </c>
      <c r="L1360">
        <v>1</v>
      </c>
      <c r="P1360">
        <v>1</v>
      </c>
    </row>
    <row r="1361" spans="1:16" x14ac:dyDescent="0.25">
      <c r="A1361" t="s">
        <v>12</v>
      </c>
      <c r="B1361" t="s">
        <v>168</v>
      </c>
      <c r="C1361" t="s">
        <v>119</v>
      </c>
      <c r="D1361">
        <v>30</v>
      </c>
      <c r="E1361">
        <v>1</v>
      </c>
      <c r="L1361">
        <v>1</v>
      </c>
      <c r="P1361">
        <v>1</v>
      </c>
    </row>
    <row r="1362" spans="1:16" x14ac:dyDescent="0.25">
      <c r="A1362" t="s">
        <v>12</v>
      </c>
      <c r="B1362" t="s">
        <v>168</v>
      </c>
      <c r="C1362" t="s">
        <v>120</v>
      </c>
      <c r="D1362">
        <v>300</v>
      </c>
      <c r="F1362">
        <v>1</v>
      </c>
      <c r="P1362">
        <v>1</v>
      </c>
    </row>
    <row r="1363" spans="1:16" x14ac:dyDescent="0.25">
      <c r="A1363" t="s">
        <v>12</v>
      </c>
      <c r="B1363" t="s">
        <v>168</v>
      </c>
      <c r="C1363" t="s">
        <v>121</v>
      </c>
      <c r="D1363">
        <v>34</v>
      </c>
      <c r="F1363">
        <v>1</v>
      </c>
      <c r="H1363">
        <v>1</v>
      </c>
    </row>
    <row r="1364" spans="1:16" x14ac:dyDescent="0.25">
      <c r="A1364" t="s">
        <v>12</v>
      </c>
      <c r="B1364" t="s">
        <v>168</v>
      </c>
      <c r="C1364" t="s">
        <v>122</v>
      </c>
      <c r="D1364">
        <v>21</v>
      </c>
      <c r="E1364">
        <v>1</v>
      </c>
      <c r="H1364">
        <v>1</v>
      </c>
      <c r="O1364">
        <v>1</v>
      </c>
      <c r="P1364">
        <v>1</v>
      </c>
    </row>
    <row r="1365" spans="1:16" x14ac:dyDescent="0.25">
      <c r="A1365" t="s">
        <v>12</v>
      </c>
      <c r="B1365" t="s">
        <v>168</v>
      </c>
      <c r="C1365" t="s">
        <v>123</v>
      </c>
      <c r="D1365">
        <v>18</v>
      </c>
      <c r="E1365">
        <v>1</v>
      </c>
      <c r="H1365">
        <v>1</v>
      </c>
      <c r="P1365">
        <v>1</v>
      </c>
    </row>
    <row r="1366" spans="1:16" x14ac:dyDescent="0.25">
      <c r="A1366" t="s">
        <v>12</v>
      </c>
      <c r="B1366" t="s">
        <v>168</v>
      </c>
      <c r="C1366" t="s">
        <v>124</v>
      </c>
      <c r="D1366">
        <v>24</v>
      </c>
      <c r="E1366">
        <v>1</v>
      </c>
      <c r="P1366">
        <v>1</v>
      </c>
    </row>
    <row r="1367" spans="1:16" x14ac:dyDescent="0.25">
      <c r="A1367" t="s">
        <v>12</v>
      </c>
      <c r="B1367" t="s">
        <v>168</v>
      </c>
      <c r="C1367" t="s">
        <v>125</v>
      </c>
      <c r="D1367">
        <v>30</v>
      </c>
      <c r="G1367">
        <v>1</v>
      </c>
      <c r="P1367">
        <v>1</v>
      </c>
    </row>
    <row r="1368" spans="1:16" x14ac:dyDescent="0.25">
      <c r="A1368" t="s">
        <v>12</v>
      </c>
      <c r="B1368" t="s">
        <v>168</v>
      </c>
      <c r="C1368" t="s">
        <v>228</v>
      </c>
      <c r="D1368">
        <v>154</v>
      </c>
      <c r="F1368">
        <v>1</v>
      </c>
      <c r="L1368">
        <v>1</v>
      </c>
      <c r="M1368">
        <v>1</v>
      </c>
      <c r="P1368">
        <v>1</v>
      </c>
    </row>
    <row r="1369" spans="1:16" x14ac:dyDescent="0.25">
      <c r="A1369" t="s">
        <v>12</v>
      </c>
      <c r="B1369" t="s">
        <v>168</v>
      </c>
      <c r="C1369" t="s">
        <v>126</v>
      </c>
      <c r="D1369">
        <v>20</v>
      </c>
      <c r="E1369">
        <v>1</v>
      </c>
      <c r="H1369">
        <v>1</v>
      </c>
    </row>
    <row r="1370" spans="1:16" x14ac:dyDescent="0.25">
      <c r="A1370" t="s">
        <v>12</v>
      </c>
      <c r="B1370" t="s">
        <v>168</v>
      </c>
      <c r="C1370" t="s">
        <v>127</v>
      </c>
      <c r="D1370">
        <v>24</v>
      </c>
      <c r="E1370">
        <v>1</v>
      </c>
      <c r="H1370">
        <v>1</v>
      </c>
      <c r="K1370">
        <v>1</v>
      </c>
      <c r="L1370">
        <v>1</v>
      </c>
    </row>
    <row r="1371" spans="1:16" x14ac:dyDescent="0.25">
      <c r="A1371" t="s">
        <v>12</v>
      </c>
      <c r="B1371" t="s">
        <v>168</v>
      </c>
      <c r="C1371" t="s">
        <v>128</v>
      </c>
      <c r="D1371">
        <v>32</v>
      </c>
      <c r="E1371">
        <v>1</v>
      </c>
      <c r="P1371">
        <v>1</v>
      </c>
    </row>
    <row r="1372" spans="1:16" x14ac:dyDescent="0.25">
      <c r="A1372" t="s">
        <v>12</v>
      </c>
      <c r="B1372" t="s">
        <v>168</v>
      </c>
      <c r="C1372" t="s">
        <v>129</v>
      </c>
      <c r="D1372">
        <v>50</v>
      </c>
      <c r="E1372">
        <v>1</v>
      </c>
      <c r="N1372">
        <v>1</v>
      </c>
      <c r="P1372">
        <v>1</v>
      </c>
    </row>
    <row r="1373" spans="1:16" x14ac:dyDescent="0.25">
      <c r="A1373" t="s">
        <v>12</v>
      </c>
      <c r="B1373" t="s">
        <v>168</v>
      </c>
      <c r="C1373" t="s">
        <v>130</v>
      </c>
      <c r="D1373">
        <v>30</v>
      </c>
      <c r="E1373">
        <v>1</v>
      </c>
      <c r="H1373">
        <v>1</v>
      </c>
      <c r="L1373">
        <v>1</v>
      </c>
    </row>
    <row r="1374" spans="1:16" x14ac:dyDescent="0.25">
      <c r="A1374" t="s">
        <v>12</v>
      </c>
      <c r="B1374" t="s">
        <v>168</v>
      </c>
      <c r="C1374" t="s">
        <v>131</v>
      </c>
      <c r="D1374">
        <v>42</v>
      </c>
      <c r="E1374">
        <v>1</v>
      </c>
      <c r="P1374">
        <v>1</v>
      </c>
    </row>
    <row r="1375" spans="1:16" x14ac:dyDescent="0.25">
      <c r="A1375" t="s">
        <v>12</v>
      </c>
      <c r="B1375" t="s">
        <v>168</v>
      </c>
      <c r="C1375" t="s">
        <v>132</v>
      </c>
      <c r="D1375">
        <v>20</v>
      </c>
      <c r="E1375">
        <v>1</v>
      </c>
    </row>
    <row r="1376" spans="1:16" x14ac:dyDescent="0.25">
      <c r="A1376" t="s">
        <v>12</v>
      </c>
      <c r="B1376" t="s">
        <v>168</v>
      </c>
      <c r="C1376" t="s">
        <v>132</v>
      </c>
      <c r="D1376">
        <v>20</v>
      </c>
      <c r="E1376">
        <v>1</v>
      </c>
      <c r="P1376">
        <v>1</v>
      </c>
    </row>
    <row r="1377" spans="1:16" x14ac:dyDescent="0.25">
      <c r="A1377" t="s">
        <v>12</v>
      </c>
      <c r="B1377" t="s">
        <v>168</v>
      </c>
      <c r="C1377" t="s">
        <v>133</v>
      </c>
      <c r="D1377">
        <v>30</v>
      </c>
      <c r="E1377">
        <v>1</v>
      </c>
      <c r="H1377">
        <v>1</v>
      </c>
      <c r="L1377">
        <v>1</v>
      </c>
    </row>
    <row r="1378" spans="1:16" x14ac:dyDescent="0.25">
      <c r="A1378" t="s">
        <v>12</v>
      </c>
      <c r="B1378" t="s">
        <v>168</v>
      </c>
      <c r="C1378" t="s">
        <v>134</v>
      </c>
      <c r="D1378">
        <v>20</v>
      </c>
      <c r="E1378">
        <v>1</v>
      </c>
      <c r="P1378">
        <v>1</v>
      </c>
    </row>
    <row r="1379" spans="1:16" x14ac:dyDescent="0.25">
      <c r="A1379" t="s">
        <v>12</v>
      </c>
      <c r="B1379" t="s">
        <v>168</v>
      </c>
      <c r="C1379" t="s">
        <v>135</v>
      </c>
      <c r="D1379">
        <v>18</v>
      </c>
      <c r="E1379">
        <v>1</v>
      </c>
      <c r="H1379">
        <v>1</v>
      </c>
      <c r="K1379">
        <v>1</v>
      </c>
    </row>
    <row r="1380" spans="1:16" x14ac:dyDescent="0.25">
      <c r="A1380" t="s">
        <v>12</v>
      </c>
      <c r="B1380" t="s">
        <v>168</v>
      </c>
      <c r="C1380" t="s">
        <v>229</v>
      </c>
      <c r="D1380">
        <v>20</v>
      </c>
      <c r="E1380">
        <v>1</v>
      </c>
      <c r="H1380">
        <v>1</v>
      </c>
    </row>
    <row r="1381" spans="1:16" x14ac:dyDescent="0.25">
      <c r="A1381" t="s">
        <v>12</v>
      </c>
      <c r="B1381" t="s">
        <v>168</v>
      </c>
      <c r="C1381" t="s">
        <v>136</v>
      </c>
      <c r="D1381">
        <v>40</v>
      </c>
      <c r="E1381">
        <v>1</v>
      </c>
      <c r="H1381">
        <v>1</v>
      </c>
      <c r="L1381">
        <v>1</v>
      </c>
      <c r="P1381">
        <v>1</v>
      </c>
    </row>
    <row r="1382" spans="1:16" x14ac:dyDescent="0.25">
      <c r="A1382" t="s">
        <v>12</v>
      </c>
      <c r="B1382" t="s">
        <v>168</v>
      </c>
      <c r="C1382" t="s">
        <v>137</v>
      </c>
      <c r="D1382">
        <v>37</v>
      </c>
      <c r="E1382">
        <v>1</v>
      </c>
      <c r="P1382">
        <v>1</v>
      </c>
    </row>
    <row r="1383" spans="1:16" x14ac:dyDescent="0.25">
      <c r="A1383" t="s">
        <v>12</v>
      </c>
      <c r="B1383" t="s">
        <v>168</v>
      </c>
      <c r="C1383" t="s">
        <v>137</v>
      </c>
      <c r="D1383">
        <v>34</v>
      </c>
      <c r="E1383">
        <v>1</v>
      </c>
      <c r="H1383">
        <v>1</v>
      </c>
      <c r="N1383">
        <v>1</v>
      </c>
    </row>
    <row r="1384" spans="1:16" x14ac:dyDescent="0.25">
      <c r="A1384" t="s">
        <v>12</v>
      </c>
      <c r="B1384" t="s">
        <v>168</v>
      </c>
      <c r="C1384" t="s">
        <v>138</v>
      </c>
      <c r="D1384">
        <v>14</v>
      </c>
      <c r="E1384">
        <v>1</v>
      </c>
      <c r="H1384">
        <v>1</v>
      </c>
      <c r="K1384">
        <v>1</v>
      </c>
      <c r="P1384">
        <v>1</v>
      </c>
    </row>
    <row r="1385" spans="1:16" x14ac:dyDescent="0.25">
      <c r="A1385" t="s">
        <v>12</v>
      </c>
      <c r="B1385" t="s">
        <v>168</v>
      </c>
      <c r="C1385" t="s">
        <v>139</v>
      </c>
      <c r="D1385">
        <v>20</v>
      </c>
      <c r="E1385">
        <v>1</v>
      </c>
      <c r="P1385">
        <v>1</v>
      </c>
    </row>
    <row r="1386" spans="1:16" x14ac:dyDescent="0.25">
      <c r="A1386" t="s">
        <v>12</v>
      </c>
      <c r="B1386" t="s">
        <v>168</v>
      </c>
      <c r="C1386" t="s">
        <v>140</v>
      </c>
      <c r="D1386">
        <v>20</v>
      </c>
      <c r="E1386">
        <v>1</v>
      </c>
      <c r="H1386">
        <v>1</v>
      </c>
      <c r="P1386">
        <v>1</v>
      </c>
    </row>
    <row r="1387" spans="1:16" x14ac:dyDescent="0.25">
      <c r="A1387" t="s">
        <v>12</v>
      </c>
      <c r="B1387" t="s">
        <v>168</v>
      </c>
      <c r="C1387" t="s">
        <v>230</v>
      </c>
      <c r="D1387">
        <v>217</v>
      </c>
      <c r="F1387">
        <v>1</v>
      </c>
      <c r="P1387">
        <v>1</v>
      </c>
    </row>
    <row r="1388" spans="1:16" x14ac:dyDescent="0.25">
      <c r="A1388" t="s">
        <v>12</v>
      </c>
      <c r="B1388" t="s">
        <v>168</v>
      </c>
      <c r="C1388" t="s">
        <v>231</v>
      </c>
      <c r="D1388">
        <v>40</v>
      </c>
      <c r="E1388">
        <v>1</v>
      </c>
      <c r="O1388">
        <v>1</v>
      </c>
      <c r="P1388">
        <v>1</v>
      </c>
    </row>
    <row r="1389" spans="1:16" x14ac:dyDescent="0.25">
      <c r="A1389" t="s">
        <v>12</v>
      </c>
      <c r="B1389" t="s">
        <v>168</v>
      </c>
      <c r="C1389" t="s">
        <v>232</v>
      </c>
      <c r="D1389">
        <v>78</v>
      </c>
      <c r="F1389">
        <v>1</v>
      </c>
      <c r="P1389">
        <v>1</v>
      </c>
    </row>
    <row r="1390" spans="1:16" x14ac:dyDescent="0.25">
      <c r="A1390" t="s">
        <v>12</v>
      </c>
      <c r="B1390" t="s">
        <v>168</v>
      </c>
      <c r="C1390" t="s">
        <v>141</v>
      </c>
      <c r="D1390">
        <v>45</v>
      </c>
      <c r="G1390">
        <v>1</v>
      </c>
      <c r="O1390">
        <v>1</v>
      </c>
      <c r="P1390">
        <v>1</v>
      </c>
    </row>
    <row r="1391" spans="1:16" x14ac:dyDescent="0.25">
      <c r="A1391" t="s">
        <v>12</v>
      </c>
      <c r="B1391" t="s">
        <v>168</v>
      </c>
      <c r="C1391" t="s">
        <v>142</v>
      </c>
      <c r="D1391">
        <v>24</v>
      </c>
      <c r="E1391">
        <v>1</v>
      </c>
      <c r="P1391">
        <v>1</v>
      </c>
    </row>
    <row r="1392" spans="1:16" x14ac:dyDescent="0.25">
      <c r="A1392" t="s">
        <v>12</v>
      </c>
      <c r="B1392" t="s">
        <v>168</v>
      </c>
      <c r="C1392" t="s">
        <v>143</v>
      </c>
      <c r="D1392">
        <v>15</v>
      </c>
      <c r="E1392">
        <v>1</v>
      </c>
      <c r="P1392">
        <v>1</v>
      </c>
    </row>
    <row r="1393" spans="1:16" x14ac:dyDescent="0.25">
      <c r="A1393" t="s">
        <v>12</v>
      </c>
      <c r="B1393" t="s">
        <v>168</v>
      </c>
      <c r="C1393" t="s">
        <v>144</v>
      </c>
      <c r="D1393">
        <v>15</v>
      </c>
      <c r="E1393">
        <v>1</v>
      </c>
      <c r="K1393">
        <v>1</v>
      </c>
      <c r="O1393">
        <v>1</v>
      </c>
      <c r="P1393">
        <v>1</v>
      </c>
    </row>
    <row r="1394" spans="1:16" x14ac:dyDescent="0.25">
      <c r="A1394" t="s">
        <v>12</v>
      </c>
      <c r="B1394" t="s">
        <v>168</v>
      </c>
      <c r="C1394" t="s">
        <v>145</v>
      </c>
      <c r="D1394">
        <v>12</v>
      </c>
      <c r="E1394">
        <v>1</v>
      </c>
      <c r="M1394">
        <v>1</v>
      </c>
      <c r="P1394">
        <v>1</v>
      </c>
    </row>
    <row r="1395" spans="1:16" x14ac:dyDescent="0.25">
      <c r="A1395" t="s">
        <v>12</v>
      </c>
      <c r="B1395" t="s">
        <v>168</v>
      </c>
      <c r="C1395" t="s">
        <v>146</v>
      </c>
      <c r="D1395">
        <v>12</v>
      </c>
      <c r="E1395">
        <v>1</v>
      </c>
      <c r="M1395">
        <v>1</v>
      </c>
      <c r="P1395">
        <v>1</v>
      </c>
    </row>
    <row r="1396" spans="1:16" x14ac:dyDescent="0.25">
      <c r="A1396" t="s">
        <v>12</v>
      </c>
      <c r="B1396" t="s">
        <v>168</v>
      </c>
      <c r="C1396" t="s">
        <v>147</v>
      </c>
      <c r="D1396">
        <v>12</v>
      </c>
      <c r="E1396">
        <v>1</v>
      </c>
      <c r="M1396">
        <v>1</v>
      </c>
      <c r="P1396">
        <v>1</v>
      </c>
    </row>
    <row r="1397" spans="1:16" x14ac:dyDescent="0.25">
      <c r="A1397" t="s">
        <v>12</v>
      </c>
      <c r="B1397" t="s">
        <v>168</v>
      </c>
      <c r="C1397" t="s">
        <v>148</v>
      </c>
      <c r="D1397">
        <v>12</v>
      </c>
      <c r="E1397">
        <v>1</v>
      </c>
      <c r="M1397">
        <v>1</v>
      </c>
      <c r="P1397">
        <v>1</v>
      </c>
    </row>
    <row r="1398" spans="1:16" x14ac:dyDescent="0.25">
      <c r="A1398" t="s">
        <v>12</v>
      </c>
      <c r="B1398" t="s">
        <v>168</v>
      </c>
      <c r="C1398" t="s">
        <v>149</v>
      </c>
      <c r="D1398">
        <v>12</v>
      </c>
      <c r="E1398">
        <v>1</v>
      </c>
      <c r="M1398">
        <v>1</v>
      </c>
      <c r="P1398">
        <v>1</v>
      </c>
    </row>
    <row r="1399" spans="1:16" x14ac:dyDescent="0.25">
      <c r="A1399" t="s">
        <v>12</v>
      </c>
      <c r="B1399" t="s">
        <v>168</v>
      </c>
      <c r="C1399" t="s">
        <v>150</v>
      </c>
      <c r="D1399">
        <v>12</v>
      </c>
      <c r="E1399">
        <v>1</v>
      </c>
      <c r="J1399">
        <v>1</v>
      </c>
      <c r="M1399">
        <v>1</v>
      </c>
      <c r="P1399">
        <v>1</v>
      </c>
    </row>
    <row r="1400" spans="1:16" x14ac:dyDescent="0.25">
      <c r="A1400" t="s">
        <v>12</v>
      </c>
      <c r="B1400" t="s">
        <v>168</v>
      </c>
      <c r="C1400" t="s">
        <v>151</v>
      </c>
      <c r="D1400">
        <v>12</v>
      </c>
      <c r="E1400">
        <v>1</v>
      </c>
      <c r="J1400">
        <v>1</v>
      </c>
      <c r="M1400">
        <v>1</v>
      </c>
      <c r="P1400">
        <v>1</v>
      </c>
    </row>
    <row r="1401" spans="1:16" x14ac:dyDescent="0.25">
      <c r="A1401" t="s">
        <v>12</v>
      </c>
      <c r="B1401" t="s">
        <v>168</v>
      </c>
      <c r="C1401" t="s">
        <v>152</v>
      </c>
      <c r="D1401">
        <v>12</v>
      </c>
      <c r="E1401">
        <v>1</v>
      </c>
      <c r="M1401">
        <v>1</v>
      </c>
      <c r="P1401">
        <v>1</v>
      </c>
    </row>
    <row r="1402" spans="1:16" x14ac:dyDescent="0.25">
      <c r="A1402" t="s">
        <v>13</v>
      </c>
      <c r="B1402" t="s">
        <v>168</v>
      </c>
      <c r="C1402" t="s">
        <v>25</v>
      </c>
      <c r="D1402">
        <v>60</v>
      </c>
      <c r="E1402">
        <v>1</v>
      </c>
      <c r="L1402">
        <v>1</v>
      </c>
      <c r="M1402">
        <v>1</v>
      </c>
      <c r="N1402">
        <v>1</v>
      </c>
      <c r="O1402">
        <v>1</v>
      </c>
      <c r="P1402">
        <v>1</v>
      </c>
    </row>
    <row r="1403" spans="1:16" x14ac:dyDescent="0.25">
      <c r="A1403" t="s">
        <v>13</v>
      </c>
      <c r="B1403" t="s">
        <v>168</v>
      </c>
      <c r="C1403" t="s">
        <v>26</v>
      </c>
      <c r="D1403">
        <v>30</v>
      </c>
      <c r="E1403">
        <v>1</v>
      </c>
      <c r="P1403">
        <v>1</v>
      </c>
    </row>
    <row r="1404" spans="1:16" x14ac:dyDescent="0.25">
      <c r="A1404" t="s">
        <v>13</v>
      </c>
      <c r="B1404" t="s">
        <v>168</v>
      </c>
      <c r="C1404" t="s">
        <v>27</v>
      </c>
      <c r="D1404">
        <v>12</v>
      </c>
      <c r="E1404">
        <v>1</v>
      </c>
      <c r="H1404">
        <v>1</v>
      </c>
      <c r="P1404">
        <v>1</v>
      </c>
    </row>
    <row r="1405" spans="1:16" x14ac:dyDescent="0.25">
      <c r="A1405" t="s">
        <v>13</v>
      </c>
      <c r="B1405" t="s">
        <v>168</v>
      </c>
      <c r="C1405" t="s">
        <v>28</v>
      </c>
      <c r="D1405">
        <v>16</v>
      </c>
      <c r="E1405">
        <v>1</v>
      </c>
      <c r="H1405">
        <v>1</v>
      </c>
      <c r="I1405">
        <v>1</v>
      </c>
      <c r="M1405">
        <v>1</v>
      </c>
      <c r="N1405">
        <v>1</v>
      </c>
      <c r="O1405">
        <v>1</v>
      </c>
      <c r="P1405">
        <v>1</v>
      </c>
    </row>
    <row r="1406" spans="1:16" x14ac:dyDescent="0.25">
      <c r="A1406" t="s">
        <v>13</v>
      </c>
      <c r="B1406" t="s">
        <v>168</v>
      </c>
      <c r="C1406" t="s">
        <v>29</v>
      </c>
      <c r="D1406">
        <v>16</v>
      </c>
      <c r="E1406">
        <v>1</v>
      </c>
      <c r="H1406">
        <v>1</v>
      </c>
      <c r="I1406">
        <v>1</v>
      </c>
      <c r="M1406">
        <v>1</v>
      </c>
      <c r="N1406">
        <v>1</v>
      </c>
      <c r="O1406">
        <v>1</v>
      </c>
      <c r="P1406">
        <v>1</v>
      </c>
    </row>
    <row r="1407" spans="1:16" x14ac:dyDescent="0.25">
      <c r="A1407" t="s">
        <v>13</v>
      </c>
      <c r="B1407" t="s">
        <v>168</v>
      </c>
      <c r="C1407" t="s">
        <v>30</v>
      </c>
      <c r="D1407">
        <v>32</v>
      </c>
      <c r="E1407">
        <v>1</v>
      </c>
      <c r="L1407">
        <v>1</v>
      </c>
      <c r="M1407">
        <v>1</v>
      </c>
      <c r="N1407">
        <v>1</v>
      </c>
      <c r="O1407">
        <v>1</v>
      </c>
      <c r="P1407">
        <v>1</v>
      </c>
    </row>
    <row r="1408" spans="1:16" x14ac:dyDescent="0.25">
      <c r="A1408" t="s">
        <v>13</v>
      </c>
      <c r="B1408" t="s">
        <v>168</v>
      </c>
      <c r="C1408" t="s">
        <v>31</v>
      </c>
      <c r="D1408">
        <v>12</v>
      </c>
      <c r="E1408">
        <v>1</v>
      </c>
      <c r="H1408">
        <v>1</v>
      </c>
      <c r="M1408">
        <v>1</v>
      </c>
      <c r="O1408">
        <v>1</v>
      </c>
      <c r="P1408">
        <v>1</v>
      </c>
    </row>
    <row r="1409" spans="1:16" x14ac:dyDescent="0.25">
      <c r="A1409" t="s">
        <v>13</v>
      </c>
      <c r="B1409" t="s">
        <v>168</v>
      </c>
      <c r="C1409" t="s">
        <v>32</v>
      </c>
      <c r="D1409">
        <v>20</v>
      </c>
      <c r="E1409">
        <v>1</v>
      </c>
      <c r="K1409">
        <v>1</v>
      </c>
      <c r="P1409">
        <v>1</v>
      </c>
    </row>
    <row r="1410" spans="1:16" x14ac:dyDescent="0.25">
      <c r="A1410" t="s">
        <v>13</v>
      </c>
      <c r="B1410" t="s">
        <v>168</v>
      </c>
      <c r="C1410" t="s">
        <v>33</v>
      </c>
      <c r="D1410">
        <v>18</v>
      </c>
      <c r="E1410">
        <v>1</v>
      </c>
      <c r="L1410">
        <v>1</v>
      </c>
      <c r="O1410">
        <v>1</v>
      </c>
      <c r="P1410">
        <v>1</v>
      </c>
    </row>
    <row r="1411" spans="1:16" x14ac:dyDescent="0.25">
      <c r="A1411" t="s">
        <v>13</v>
      </c>
      <c r="B1411" t="s">
        <v>168</v>
      </c>
      <c r="C1411" t="s">
        <v>169</v>
      </c>
      <c r="D1411">
        <v>12</v>
      </c>
      <c r="E1411">
        <v>1</v>
      </c>
      <c r="H1411">
        <v>1</v>
      </c>
      <c r="J1411">
        <v>1</v>
      </c>
      <c r="K1411">
        <v>1</v>
      </c>
      <c r="M1411">
        <v>1</v>
      </c>
      <c r="N1411">
        <v>1</v>
      </c>
      <c r="O1411">
        <v>1</v>
      </c>
      <c r="P1411">
        <v>1</v>
      </c>
    </row>
    <row r="1412" spans="1:16" x14ac:dyDescent="0.25">
      <c r="A1412" t="s">
        <v>13</v>
      </c>
      <c r="B1412" t="s">
        <v>168</v>
      </c>
      <c r="C1412" t="s">
        <v>170</v>
      </c>
      <c r="D1412">
        <v>12</v>
      </c>
      <c r="E1412">
        <v>1</v>
      </c>
      <c r="H1412">
        <v>1</v>
      </c>
      <c r="L1412">
        <v>1</v>
      </c>
      <c r="O1412">
        <v>1</v>
      </c>
    </row>
    <row r="1413" spans="1:16" x14ac:dyDescent="0.25">
      <c r="A1413" t="s">
        <v>13</v>
      </c>
      <c r="B1413" t="s">
        <v>168</v>
      </c>
      <c r="C1413" t="s">
        <v>171</v>
      </c>
      <c r="D1413">
        <v>12</v>
      </c>
      <c r="E1413">
        <v>1</v>
      </c>
      <c r="H1413">
        <v>1</v>
      </c>
      <c r="K1413">
        <v>1</v>
      </c>
      <c r="L1413">
        <v>1</v>
      </c>
      <c r="M1413">
        <v>1</v>
      </c>
      <c r="N1413">
        <v>1</v>
      </c>
      <c r="O1413">
        <v>1</v>
      </c>
      <c r="P1413">
        <v>1</v>
      </c>
    </row>
    <row r="1414" spans="1:16" x14ac:dyDescent="0.25">
      <c r="A1414" t="s">
        <v>13</v>
      </c>
      <c r="B1414" t="s">
        <v>168</v>
      </c>
      <c r="C1414" t="s">
        <v>172</v>
      </c>
      <c r="D1414">
        <v>12</v>
      </c>
      <c r="E1414">
        <v>1</v>
      </c>
      <c r="K1414">
        <v>1</v>
      </c>
      <c r="L1414">
        <v>1</v>
      </c>
      <c r="M1414">
        <v>1</v>
      </c>
      <c r="N1414">
        <v>1</v>
      </c>
      <c r="O1414">
        <v>1</v>
      </c>
      <c r="P1414">
        <v>1</v>
      </c>
    </row>
    <row r="1415" spans="1:16" x14ac:dyDescent="0.25">
      <c r="A1415" t="s">
        <v>13</v>
      </c>
      <c r="B1415" t="s">
        <v>168</v>
      </c>
      <c r="C1415" t="s">
        <v>173</v>
      </c>
      <c r="D1415">
        <v>211</v>
      </c>
      <c r="F1415">
        <v>1</v>
      </c>
    </row>
    <row r="1416" spans="1:16" x14ac:dyDescent="0.25">
      <c r="A1416" t="s">
        <v>13</v>
      </c>
      <c r="B1416" t="s">
        <v>168</v>
      </c>
      <c r="C1416" t="s">
        <v>174</v>
      </c>
      <c r="D1416">
        <v>12</v>
      </c>
      <c r="E1416">
        <v>1</v>
      </c>
      <c r="H1416">
        <v>1</v>
      </c>
      <c r="K1416">
        <v>1</v>
      </c>
      <c r="L1416">
        <v>1</v>
      </c>
      <c r="M1416">
        <v>1</v>
      </c>
      <c r="N1416">
        <v>1</v>
      </c>
      <c r="O1416">
        <v>1</v>
      </c>
      <c r="P1416">
        <v>1</v>
      </c>
    </row>
    <row r="1417" spans="1:16" x14ac:dyDescent="0.25">
      <c r="A1417" t="s">
        <v>13</v>
      </c>
      <c r="B1417" t="s">
        <v>168</v>
      </c>
      <c r="C1417" t="s">
        <v>175</v>
      </c>
      <c r="D1417">
        <v>12</v>
      </c>
      <c r="E1417">
        <v>1</v>
      </c>
      <c r="M1417">
        <v>1</v>
      </c>
      <c r="N1417">
        <v>1</v>
      </c>
      <c r="O1417">
        <v>1</v>
      </c>
      <c r="P1417">
        <v>1</v>
      </c>
    </row>
    <row r="1418" spans="1:16" x14ac:dyDescent="0.25">
      <c r="A1418" t="s">
        <v>13</v>
      </c>
      <c r="B1418" t="s">
        <v>168</v>
      </c>
      <c r="C1418" t="s">
        <v>176</v>
      </c>
      <c r="D1418">
        <v>24</v>
      </c>
      <c r="E1418">
        <v>1</v>
      </c>
    </row>
    <row r="1419" spans="1:16" x14ac:dyDescent="0.25">
      <c r="A1419" t="s">
        <v>13</v>
      </c>
      <c r="B1419" t="s">
        <v>168</v>
      </c>
      <c r="C1419" t="s">
        <v>177</v>
      </c>
      <c r="D1419">
        <v>24</v>
      </c>
      <c r="E1419">
        <v>1</v>
      </c>
      <c r="K1419">
        <v>1</v>
      </c>
    </row>
    <row r="1420" spans="1:16" x14ac:dyDescent="0.25">
      <c r="A1420" t="s">
        <v>13</v>
      </c>
      <c r="B1420" t="s">
        <v>168</v>
      </c>
      <c r="C1420" t="s">
        <v>178</v>
      </c>
      <c r="D1420">
        <v>20</v>
      </c>
      <c r="E1420">
        <v>1</v>
      </c>
    </row>
    <row r="1421" spans="1:16" x14ac:dyDescent="0.25">
      <c r="A1421" t="s">
        <v>13</v>
      </c>
      <c r="B1421" t="s">
        <v>168</v>
      </c>
      <c r="C1421" t="s">
        <v>179</v>
      </c>
      <c r="D1421">
        <v>24</v>
      </c>
      <c r="E1421">
        <v>1</v>
      </c>
    </row>
    <row r="1422" spans="1:16" x14ac:dyDescent="0.25">
      <c r="A1422" t="s">
        <v>13</v>
      </c>
      <c r="B1422" t="s">
        <v>168</v>
      </c>
      <c r="C1422" t="s">
        <v>180</v>
      </c>
      <c r="D1422">
        <v>99</v>
      </c>
      <c r="F1422">
        <v>1</v>
      </c>
      <c r="J1422">
        <v>1</v>
      </c>
      <c r="K1422">
        <v>1</v>
      </c>
      <c r="L1422">
        <v>1</v>
      </c>
      <c r="M1422">
        <v>1</v>
      </c>
      <c r="N1422">
        <v>1</v>
      </c>
      <c r="O1422">
        <v>1</v>
      </c>
      <c r="P1422">
        <v>1</v>
      </c>
    </row>
    <row r="1423" spans="1:16" x14ac:dyDescent="0.25">
      <c r="A1423" t="s">
        <v>13</v>
      </c>
      <c r="B1423" t="s">
        <v>168</v>
      </c>
      <c r="C1423" t="s">
        <v>181</v>
      </c>
      <c r="D1423">
        <v>12</v>
      </c>
      <c r="E1423">
        <v>1</v>
      </c>
      <c r="H1423">
        <v>1</v>
      </c>
      <c r="J1423">
        <v>1</v>
      </c>
      <c r="K1423">
        <v>1</v>
      </c>
      <c r="N1423">
        <v>1</v>
      </c>
      <c r="O1423">
        <v>1</v>
      </c>
    </row>
    <row r="1424" spans="1:16" x14ac:dyDescent="0.25">
      <c r="A1424" t="s">
        <v>13</v>
      </c>
      <c r="B1424" t="s">
        <v>168</v>
      </c>
      <c r="C1424" t="s">
        <v>182</v>
      </c>
      <c r="D1424">
        <v>12</v>
      </c>
      <c r="E1424">
        <v>1</v>
      </c>
      <c r="K1424">
        <v>1</v>
      </c>
      <c r="N1424">
        <v>1</v>
      </c>
      <c r="O1424">
        <v>1</v>
      </c>
      <c r="P1424">
        <v>1</v>
      </c>
    </row>
    <row r="1425" spans="1:16" x14ac:dyDescent="0.25">
      <c r="A1425" t="s">
        <v>13</v>
      </c>
      <c r="B1425" t="s">
        <v>168</v>
      </c>
      <c r="C1425" t="s">
        <v>183</v>
      </c>
      <c r="D1425">
        <v>12</v>
      </c>
      <c r="E1425">
        <v>1</v>
      </c>
      <c r="H1425">
        <v>1</v>
      </c>
      <c r="K1425">
        <v>1</v>
      </c>
      <c r="L1425">
        <v>1</v>
      </c>
      <c r="M1425">
        <v>1</v>
      </c>
      <c r="N1425">
        <v>1</v>
      </c>
      <c r="O1425">
        <v>1</v>
      </c>
      <c r="P1425">
        <v>1</v>
      </c>
    </row>
    <row r="1426" spans="1:16" x14ac:dyDescent="0.25">
      <c r="A1426" t="s">
        <v>13</v>
      </c>
      <c r="B1426" t="s">
        <v>168</v>
      </c>
      <c r="C1426" t="s">
        <v>184</v>
      </c>
      <c r="D1426">
        <v>12</v>
      </c>
      <c r="E1426">
        <v>1</v>
      </c>
      <c r="H1426">
        <v>1</v>
      </c>
      <c r="J1426">
        <v>1</v>
      </c>
      <c r="K1426">
        <v>1</v>
      </c>
      <c r="L1426">
        <v>1</v>
      </c>
      <c r="M1426">
        <v>1</v>
      </c>
      <c r="N1426">
        <v>1</v>
      </c>
      <c r="O1426">
        <v>1</v>
      </c>
      <c r="P1426">
        <v>1</v>
      </c>
    </row>
    <row r="1427" spans="1:16" x14ac:dyDescent="0.25">
      <c r="A1427" t="s">
        <v>13</v>
      </c>
      <c r="B1427" t="s">
        <v>168</v>
      </c>
      <c r="C1427" t="s">
        <v>185</v>
      </c>
      <c r="D1427">
        <v>25</v>
      </c>
      <c r="G1427">
        <v>1</v>
      </c>
      <c r="L1427">
        <v>1</v>
      </c>
      <c r="P1427">
        <v>1</v>
      </c>
    </row>
    <row r="1428" spans="1:16" x14ac:dyDescent="0.25">
      <c r="A1428" t="s">
        <v>13</v>
      </c>
      <c r="B1428" t="s">
        <v>168</v>
      </c>
      <c r="C1428" t="s">
        <v>186</v>
      </c>
      <c r="D1428">
        <v>40</v>
      </c>
      <c r="E1428">
        <v>1</v>
      </c>
    </row>
    <row r="1429" spans="1:16" x14ac:dyDescent="0.25">
      <c r="A1429" t="s">
        <v>13</v>
      </c>
      <c r="B1429" t="s">
        <v>168</v>
      </c>
      <c r="C1429" t="s">
        <v>187</v>
      </c>
      <c r="D1429">
        <v>75</v>
      </c>
      <c r="F1429">
        <v>1</v>
      </c>
      <c r="M1429">
        <v>1</v>
      </c>
      <c r="P1429">
        <v>1</v>
      </c>
    </row>
    <row r="1430" spans="1:16" x14ac:dyDescent="0.25">
      <c r="A1430" t="s">
        <v>13</v>
      </c>
      <c r="B1430" t="s">
        <v>168</v>
      </c>
      <c r="C1430" t="s">
        <v>34</v>
      </c>
      <c r="D1430">
        <v>12</v>
      </c>
      <c r="E1430">
        <v>1</v>
      </c>
      <c r="P1430">
        <v>1</v>
      </c>
    </row>
    <row r="1431" spans="1:16" x14ac:dyDescent="0.25">
      <c r="A1431" t="s">
        <v>13</v>
      </c>
      <c r="B1431" t="s">
        <v>168</v>
      </c>
      <c r="C1431" t="s">
        <v>188</v>
      </c>
      <c r="D1431">
        <v>55</v>
      </c>
      <c r="F1431">
        <v>1</v>
      </c>
      <c r="O1431">
        <v>1</v>
      </c>
      <c r="P1431">
        <v>1</v>
      </c>
    </row>
    <row r="1432" spans="1:16" x14ac:dyDescent="0.25">
      <c r="A1432" t="s">
        <v>13</v>
      </c>
      <c r="B1432" t="s">
        <v>168</v>
      </c>
      <c r="C1432" t="s">
        <v>35</v>
      </c>
      <c r="D1432">
        <v>38</v>
      </c>
      <c r="E1432">
        <v>1</v>
      </c>
      <c r="L1432">
        <v>1</v>
      </c>
      <c r="P1432">
        <v>1</v>
      </c>
    </row>
    <row r="1433" spans="1:16" x14ac:dyDescent="0.25">
      <c r="A1433" t="s">
        <v>13</v>
      </c>
      <c r="B1433" t="s">
        <v>168</v>
      </c>
      <c r="C1433" t="s">
        <v>36</v>
      </c>
      <c r="D1433">
        <v>18</v>
      </c>
      <c r="E1433">
        <v>1</v>
      </c>
      <c r="H1433">
        <v>1</v>
      </c>
      <c r="L1433">
        <v>1</v>
      </c>
      <c r="M1433">
        <v>1</v>
      </c>
      <c r="N1433">
        <v>1</v>
      </c>
      <c r="O1433">
        <v>1</v>
      </c>
      <c r="P1433">
        <v>1</v>
      </c>
    </row>
    <row r="1434" spans="1:16" x14ac:dyDescent="0.25">
      <c r="A1434" t="s">
        <v>13</v>
      </c>
      <c r="B1434" t="s">
        <v>168</v>
      </c>
      <c r="C1434" t="s">
        <v>37</v>
      </c>
      <c r="D1434">
        <v>18</v>
      </c>
      <c r="E1434">
        <v>1</v>
      </c>
      <c r="H1434">
        <v>1</v>
      </c>
      <c r="K1434">
        <v>1</v>
      </c>
      <c r="L1434">
        <v>1</v>
      </c>
      <c r="M1434">
        <v>1</v>
      </c>
      <c r="N1434">
        <v>1</v>
      </c>
      <c r="O1434">
        <v>1</v>
      </c>
      <c r="P1434">
        <v>1</v>
      </c>
    </row>
    <row r="1435" spans="1:16" x14ac:dyDescent="0.25">
      <c r="A1435" t="s">
        <v>13</v>
      </c>
      <c r="B1435" t="s">
        <v>168</v>
      </c>
      <c r="C1435" t="s">
        <v>38</v>
      </c>
      <c r="D1435">
        <v>16</v>
      </c>
      <c r="E1435">
        <v>1</v>
      </c>
      <c r="H1435">
        <v>1</v>
      </c>
      <c r="I1435">
        <v>1</v>
      </c>
      <c r="O1435">
        <v>1</v>
      </c>
      <c r="P1435">
        <v>1</v>
      </c>
    </row>
    <row r="1436" spans="1:16" x14ac:dyDescent="0.25">
      <c r="A1436" t="s">
        <v>13</v>
      </c>
      <c r="B1436" t="s">
        <v>168</v>
      </c>
      <c r="C1436" t="s">
        <v>39</v>
      </c>
      <c r="D1436">
        <v>18</v>
      </c>
      <c r="E1436">
        <v>1</v>
      </c>
      <c r="H1436">
        <v>1</v>
      </c>
      <c r="K1436">
        <v>1</v>
      </c>
      <c r="L1436">
        <v>1</v>
      </c>
      <c r="M1436">
        <v>1</v>
      </c>
      <c r="N1436">
        <v>1</v>
      </c>
      <c r="O1436">
        <v>1</v>
      </c>
      <c r="P1436">
        <v>1</v>
      </c>
    </row>
    <row r="1437" spans="1:16" x14ac:dyDescent="0.25">
      <c r="A1437" t="s">
        <v>13</v>
      </c>
      <c r="B1437" t="s">
        <v>168</v>
      </c>
      <c r="C1437" t="s">
        <v>40</v>
      </c>
      <c r="D1437">
        <v>18</v>
      </c>
      <c r="E1437">
        <v>1</v>
      </c>
      <c r="H1437">
        <v>1</v>
      </c>
      <c r="K1437">
        <v>1</v>
      </c>
      <c r="M1437">
        <v>1</v>
      </c>
      <c r="N1437">
        <v>1</v>
      </c>
      <c r="O1437">
        <v>1</v>
      </c>
      <c r="P1437">
        <v>1</v>
      </c>
    </row>
    <row r="1438" spans="1:16" x14ac:dyDescent="0.25">
      <c r="A1438" t="s">
        <v>13</v>
      </c>
      <c r="B1438" t="s">
        <v>168</v>
      </c>
      <c r="C1438" t="s">
        <v>41</v>
      </c>
      <c r="D1438">
        <v>12</v>
      </c>
      <c r="E1438">
        <v>1</v>
      </c>
      <c r="H1438">
        <v>1</v>
      </c>
      <c r="K1438">
        <v>1</v>
      </c>
      <c r="O1438">
        <v>1</v>
      </c>
      <c r="P1438">
        <v>1</v>
      </c>
    </row>
    <row r="1439" spans="1:16" x14ac:dyDescent="0.25">
      <c r="A1439" t="s">
        <v>13</v>
      </c>
      <c r="B1439" t="s">
        <v>168</v>
      </c>
      <c r="C1439" t="s">
        <v>42</v>
      </c>
      <c r="D1439">
        <v>12</v>
      </c>
      <c r="E1439">
        <v>1</v>
      </c>
      <c r="H1439">
        <v>1</v>
      </c>
      <c r="K1439">
        <v>1</v>
      </c>
      <c r="L1439">
        <v>1</v>
      </c>
      <c r="M1439">
        <v>1</v>
      </c>
      <c r="N1439">
        <v>1</v>
      </c>
      <c r="O1439">
        <v>1</v>
      </c>
      <c r="P1439">
        <v>1</v>
      </c>
    </row>
    <row r="1440" spans="1:16" x14ac:dyDescent="0.25">
      <c r="A1440" t="s">
        <v>13</v>
      </c>
      <c r="B1440" t="s">
        <v>168</v>
      </c>
      <c r="C1440" t="s">
        <v>43</v>
      </c>
      <c r="D1440">
        <v>12</v>
      </c>
      <c r="E1440">
        <v>1</v>
      </c>
      <c r="H1440">
        <v>1</v>
      </c>
      <c r="K1440">
        <v>1</v>
      </c>
      <c r="L1440">
        <v>1</v>
      </c>
      <c r="M1440">
        <v>1</v>
      </c>
      <c r="N1440">
        <v>1</v>
      </c>
      <c r="O1440">
        <v>1</v>
      </c>
      <c r="P1440">
        <v>1</v>
      </c>
    </row>
    <row r="1441" spans="1:16" x14ac:dyDescent="0.25">
      <c r="A1441" t="s">
        <v>13</v>
      </c>
      <c r="B1441" t="s">
        <v>168</v>
      </c>
      <c r="C1441" t="s">
        <v>189</v>
      </c>
      <c r="D1441">
        <v>30</v>
      </c>
      <c r="E1441">
        <v>1</v>
      </c>
      <c r="L1441">
        <v>1</v>
      </c>
    </row>
    <row r="1442" spans="1:16" x14ac:dyDescent="0.25">
      <c r="A1442" t="s">
        <v>13</v>
      </c>
      <c r="B1442" t="s">
        <v>168</v>
      </c>
      <c r="C1442" t="s">
        <v>189</v>
      </c>
      <c r="D1442">
        <v>30</v>
      </c>
      <c r="E1442">
        <v>1</v>
      </c>
      <c r="L1442">
        <v>1</v>
      </c>
    </row>
    <row r="1443" spans="1:16" x14ac:dyDescent="0.25">
      <c r="A1443" t="s">
        <v>13</v>
      </c>
      <c r="B1443" t="s">
        <v>168</v>
      </c>
      <c r="C1443" t="s">
        <v>190</v>
      </c>
      <c r="D1443">
        <v>36</v>
      </c>
      <c r="E1443">
        <v>1</v>
      </c>
    </row>
    <row r="1444" spans="1:16" x14ac:dyDescent="0.25">
      <c r="A1444" t="s">
        <v>13</v>
      </c>
      <c r="B1444" t="s">
        <v>168</v>
      </c>
      <c r="C1444" t="s">
        <v>191</v>
      </c>
      <c r="D1444">
        <v>48</v>
      </c>
      <c r="E1444">
        <v>1</v>
      </c>
    </row>
    <row r="1445" spans="1:16" x14ac:dyDescent="0.25">
      <c r="A1445" t="s">
        <v>13</v>
      </c>
      <c r="B1445" t="s">
        <v>168</v>
      </c>
      <c r="C1445" t="s">
        <v>192</v>
      </c>
      <c r="D1445">
        <v>36</v>
      </c>
      <c r="E1445">
        <v>1</v>
      </c>
      <c r="K1445">
        <v>1</v>
      </c>
      <c r="O1445">
        <v>1</v>
      </c>
      <c r="P1445">
        <v>1</v>
      </c>
    </row>
    <row r="1446" spans="1:16" x14ac:dyDescent="0.25">
      <c r="A1446" t="s">
        <v>13</v>
      </c>
      <c r="B1446" t="s">
        <v>168</v>
      </c>
      <c r="C1446" t="s">
        <v>193</v>
      </c>
      <c r="D1446">
        <v>36</v>
      </c>
      <c r="E1446">
        <v>1</v>
      </c>
      <c r="J1446">
        <v>1</v>
      </c>
      <c r="M1446">
        <v>1</v>
      </c>
      <c r="O1446">
        <v>1</v>
      </c>
      <c r="P1446">
        <v>1</v>
      </c>
    </row>
    <row r="1447" spans="1:16" x14ac:dyDescent="0.25">
      <c r="A1447" t="s">
        <v>13</v>
      </c>
      <c r="B1447" t="s">
        <v>168</v>
      </c>
      <c r="C1447" t="s">
        <v>194</v>
      </c>
      <c r="D1447">
        <v>48</v>
      </c>
      <c r="E1447">
        <v>1</v>
      </c>
      <c r="H1447">
        <v>1</v>
      </c>
      <c r="K1447">
        <v>1</v>
      </c>
      <c r="N1447">
        <v>1</v>
      </c>
      <c r="P1447">
        <v>1</v>
      </c>
    </row>
    <row r="1448" spans="1:16" x14ac:dyDescent="0.25">
      <c r="A1448" t="s">
        <v>13</v>
      </c>
      <c r="B1448" t="s">
        <v>168</v>
      </c>
      <c r="C1448" t="s">
        <v>195</v>
      </c>
      <c r="D1448">
        <v>72</v>
      </c>
      <c r="E1448">
        <v>1</v>
      </c>
      <c r="N1448">
        <v>1</v>
      </c>
      <c r="O1448">
        <v>1</v>
      </c>
      <c r="P1448">
        <v>1</v>
      </c>
    </row>
    <row r="1449" spans="1:16" x14ac:dyDescent="0.25">
      <c r="A1449" t="s">
        <v>13</v>
      </c>
      <c r="B1449" t="s">
        <v>168</v>
      </c>
      <c r="C1449" t="s">
        <v>196</v>
      </c>
      <c r="D1449">
        <v>60</v>
      </c>
      <c r="E1449">
        <v>1</v>
      </c>
      <c r="P1449">
        <v>1</v>
      </c>
    </row>
    <row r="1450" spans="1:16" x14ac:dyDescent="0.25">
      <c r="A1450" t="s">
        <v>13</v>
      </c>
      <c r="B1450" t="s">
        <v>168</v>
      </c>
      <c r="C1450" t="s">
        <v>197</v>
      </c>
      <c r="D1450">
        <v>48</v>
      </c>
      <c r="E1450">
        <v>1</v>
      </c>
      <c r="O1450">
        <v>1</v>
      </c>
      <c r="P1450">
        <v>1</v>
      </c>
    </row>
    <row r="1451" spans="1:16" x14ac:dyDescent="0.25">
      <c r="A1451" t="s">
        <v>13</v>
      </c>
      <c r="B1451" t="s">
        <v>168</v>
      </c>
      <c r="C1451" t="s">
        <v>198</v>
      </c>
      <c r="D1451">
        <v>72</v>
      </c>
      <c r="E1451">
        <v>1</v>
      </c>
      <c r="P1451">
        <v>1</v>
      </c>
    </row>
    <row r="1452" spans="1:16" x14ac:dyDescent="0.25">
      <c r="A1452" t="s">
        <v>13</v>
      </c>
      <c r="B1452" t="s">
        <v>168</v>
      </c>
      <c r="C1452" t="s">
        <v>199</v>
      </c>
      <c r="D1452">
        <v>60</v>
      </c>
      <c r="E1452">
        <v>1</v>
      </c>
      <c r="L1452">
        <v>1</v>
      </c>
      <c r="O1452">
        <v>1</v>
      </c>
      <c r="P1452">
        <v>1</v>
      </c>
    </row>
    <row r="1453" spans="1:16" x14ac:dyDescent="0.25">
      <c r="A1453" t="s">
        <v>13</v>
      </c>
      <c r="B1453" t="s">
        <v>168</v>
      </c>
      <c r="C1453" t="s">
        <v>200</v>
      </c>
      <c r="D1453">
        <v>36</v>
      </c>
      <c r="E1453">
        <v>1</v>
      </c>
      <c r="H1453">
        <v>1</v>
      </c>
      <c r="I1453">
        <v>1</v>
      </c>
      <c r="J1453">
        <v>1</v>
      </c>
      <c r="K1453">
        <v>1</v>
      </c>
      <c r="L1453">
        <v>1</v>
      </c>
      <c r="M1453">
        <v>1</v>
      </c>
      <c r="N1453">
        <v>1</v>
      </c>
      <c r="O1453">
        <v>1</v>
      </c>
      <c r="P1453">
        <v>1</v>
      </c>
    </row>
    <row r="1454" spans="1:16" x14ac:dyDescent="0.25">
      <c r="A1454" t="s">
        <v>13</v>
      </c>
      <c r="B1454" t="s">
        <v>168</v>
      </c>
      <c r="C1454" t="s">
        <v>44</v>
      </c>
      <c r="D1454">
        <v>300</v>
      </c>
      <c r="F1454">
        <v>1</v>
      </c>
      <c r="P1454">
        <v>1</v>
      </c>
    </row>
    <row r="1455" spans="1:16" x14ac:dyDescent="0.25">
      <c r="A1455" t="s">
        <v>13</v>
      </c>
      <c r="B1455" t="s">
        <v>168</v>
      </c>
      <c r="C1455" t="s">
        <v>201</v>
      </c>
      <c r="D1455">
        <v>8</v>
      </c>
      <c r="E1455">
        <v>1</v>
      </c>
      <c r="H1455">
        <v>1</v>
      </c>
      <c r="I1455">
        <v>1</v>
      </c>
      <c r="J1455">
        <v>1</v>
      </c>
      <c r="K1455">
        <v>1</v>
      </c>
      <c r="L1455">
        <v>1</v>
      </c>
      <c r="M1455">
        <v>1</v>
      </c>
      <c r="N1455">
        <v>1</v>
      </c>
      <c r="O1455">
        <v>1</v>
      </c>
      <c r="P1455">
        <v>1</v>
      </c>
    </row>
    <row r="1456" spans="1:16" x14ac:dyDescent="0.25">
      <c r="A1456" t="s">
        <v>13</v>
      </c>
      <c r="B1456" t="s">
        <v>168</v>
      </c>
      <c r="C1456" t="s">
        <v>45</v>
      </c>
      <c r="D1456">
        <v>249</v>
      </c>
      <c r="F1456">
        <v>1</v>
      </c>
      <c r="N1456">
        <v>1</v>
      </c>
    </row>
    <row r="1457" spans="1:16" x14ac:dyDescent="0.25">
      <c r="A1457" t="s">
        <v>13</v>
      </c>
      <c r="B1457" t="s">
        <v>168</v>
      </c>
      <c r="C1457" t="s">
        <v>46</v>
      </c>
      <c r="D1457">
        <v>100</v>
      </c>
      <c r="F1457">
        <v>1</v>
      </c>
      <c r="L1457">
        <v>1</v>
      </c>
      <c r="M1457">
        <v>1</v>
      </c>
      <c r="P1457">
        <v>1</v>
      </c>
    </row>
    <row r="1458" spans="1:16" x14ac:dyDescent="0.25">
      <c r="A1458" t="s">
        <v>13</v>
      </c>
      <c r="B1458" t="s">
        <v>168</v>
      </c>
      <c r="C1458" t="s">
        <v>47</v>
      </c>
      <c r="D1458">
        <v>20</v>
      </c>
      <c r="E1458">
        <v>1</v>
      </c>
      <c r="H1458">
        <v>1</v>
      </c>
      <c r="P1458">
        <v>1</v>
      </c>
    </row>
    <row r="1459" spans="1:16" x14ac:dyDescent="0.25">
      <c r="A1459" t="s">
        <v>13</v>
      </c>
      <c r="B1459" t="s">
        <v>168</v>
      </c>
      <c r="C1459" t="s">
        <v>48</v>
      </c>
      <c r="D1459">
        <v>20</v>
      </c>
      <c r="E1459">
        <v>1</v>
      </c>
      <c r="P1459">
        <v>1</v>
      </c>
    </row>
    <row r="1460" spans="1:16" x14ac:dyDescent="0.25">
      <c r="A1460" t="s">
        <v>13</v>
      </c>
      <c r="B1460" t="s">
        <v>168</v>
      </c>
      <c r="C1460" t="s">
        <v>49</v>
      </c>
      <c r="D1460">
        <v>100</v>
      </c>
      <c r="F1460">
        <v>1</v>
      </c>
      <c r="I1460">
        <v>1</v>
      </c>
      <c r="L1460">
        <v>1</v>
      </c>
      <c r="P1460">
        <v>1</v>
      </c>
    </row>
    <row r="1461" spans="1:16" x14ac:dyDescent="0.25">
      <c r="A1461" t="s">
        <v>13</v>
      </c>
      <c r="B1461" t="s">
        <v>168</v>
      </c>
      <c r="C1461" t="s">
        <v>202</v>
      </c>
      <c r="D1461">
        <v>20</v>
      </c>
      <c r="E1461">
        <v>1</v>
      </c>
    </row>
    <row r="1462" spans="1:16" x14ac:dyDescent="0.25">
      <c r="A1462" t="s">
        <v>13</v>
      </c>
      <c r="B1462" t="s">
        <v>168</v>
      </c>
      <c r="C1462" t="s">
        <v>50</v>
      </c>
      <c r="D1462">
        <v>100</v>
      </c>
      <c r="F1462">
        <v>1</v>
      </c>
      <c r="P1462">
        <v>1</v>
      </c>
    </row>
    <row r="1463" spans="1:16" x14ac:dyDescent="0.25">
      <c r="A1463" t="s">
        <v>13</v>
      </c>
      <c r="B1463" t="s">
        <v>168</v>
      </c>
      <c r="C1463" t="s">
        <v>51</v>
      </c>
      <c r="D1463">
        <v>100</v>
      </c>
      <c r="F1463">
        <v>1</v>
      </c>
      <c r="H1463">
        <v>1</v>
      </c>
      <c r="N1463">
        <v>1</v>
      </c>
      <c r="O1463">
        <v>1</v>
      </c>
      <c r="P1463">
        <v>1</v>
      </c>
    </row>
    <row r="1464" spans="1:16" x14ac:dyDescent="0.25">
      <c r="A1464" t="s">
        <v>13</v>
      </c>
      <c r="B1464" t="s">
        <v>168</v>
      </c>
      <c r="C1464" t="s">
        <v>52</v>
      </c>
      <c r="D1464">
        <v>100</v>
      </c>
      <c r="F1464">
        <v>1</v>
      </c>
      <c r="K1464">
        <v>1</v>
      </c>
      <c r="O1464">
        <v>1</v>
      </c>
      <c r="P1464">
        <v>1</v>
      </c>
    </row>
    <row r="1465" spans="1:16" x14ac:dyDescent="0.25">
      <c r="A1465" t="s">
        <v>13</v>
      </c>
      <c r="B1465" t="s">
        <v>168</v>
      </c>
      <c r="C1465" t="s">
        <v>53</v>
      </c>
      <c r="D1465">
        <v>30</v>
      </c>
      <c r="E1465">
        <v>1</v>
      </c>
      <c r="P1465">
        <v>1</v>
      </c>
    </row>
    <row r="1466" spans="1:16" x14ac:dyDescent="0.25">
      <c r="A1466" t="s">
        <v>13</v>
      </c>
      <c r="B1466" t="s">
        <v>168</v>
      </c>
      <c r="C1466" t="s">
        <v>53</v>
      </c>
      <c r="D1466">
        <v>36</v>
      </c>
      <c r="E1466">
        <v>1</v>
      </c>
      <c r="M1466">
        <v>1</v>
      </c>
      <c r="O1466">
        <v>1</v>
      </c>
      <c r="P1466">
        <v>1</v>
      </c>
    </row>
    <row r="1467" spans="1:16" x14ac:dyDescent="0.25">
      <c r="A1467" t="s">
        <v>13</v>
      </c>
      <c r="B1467" t="s">
        <v>168</v>
      </c>
      <c r="C1467" t="s">
        <v>54</v>
      </c>
      <c r="D1467">
        <v>18</v>
      </c>
      <c r="E1467">
        <v>1</v>
      </c>
      <c r="M1467">
        <v>1</v>
      </c>
      <c r="N1467">
        <v>1</v>
      </c>
      <c r="O1467">
        <v>1</v>
      </c>
      <c r="P1467">
        <v>1</v>
      </c>
    </row>
    <row r="1468" spans="1:16" x14ac:dyDescent="0.25">
      <c r="A1468" t="s">
        <v>13</v>
      </c>
      <c r="B1468" t="s">
        <v>168</v>
      </c>
      <c r="C1468" t="s">
        <v>203</v>
      </c>
      <c r="D1468">
        <v>24</v>
      </c>
      <c r="G1468">
        <v>1</v>
      </c>
      <c r="P1468">
        <v>1</v>
      </c>
    </row>
    <row r="1469" spans="1:16" x14ac:dyDescent="0.25">
      <c r="A1469" t="s">
        <v>13</v>
      </c>
      <c r="B1469" t="s">
        <v>168</v>
      </c>
      <c r="C1469" t="s">
        <v>204</v>
      </c>
      <c r="D1469">
        <v>40</v>
      </c>
      <c r="E1469">
        <v>1</v>
      </c>
      <c r="P1469">
        <v>1</v>
      </c>
    </row>
    <row r="1470" spans="1:16" x14ac:dyDescent="0.25">
      <c r="A1470" t="s">
        <v>13</v>
      </c>
      <c r="B1470" t="s">
        <v>168</v>
      </c>
      <c r="C1470" t="s">
        <v>205</v>
      </c>
      <c r="D1470">
        <v>49</v>
      </c>
      <c r="E1470">
        <v>1</v>
      </c>
      <c r="P1470">
        <v>1</v>
      </c>
    </row>
    <row r="1471" spans="1:16" x14ac:dyDescent="0.25">
      <c r="A1471" t="s">
        <v>13</v>
      </c>
      <c r="B1471" t="s">
        <v>168</v>
      </c>
      <c r="C1471" t="s">
        <v>205</v>
      </c>
      <c r="D1471">
        <v>60</v>
      </c>
      <c r="E1471">
        <v>1</v>
      </c>
      <c r="L1471">
        <v>1</v>
      </c>
      <c r="P1471">
        <v>1</v>
      </c>
    </row>
    <row r="1472" spans="1:16" x14ac:dyDescent="0.25">
      <c r="A1472" t="s">
        <v>13</v>
      </c>
      <c r="B1472" t="s">
        <v>168</v>
      </c>
      <c r="C1472" t="s">
        <v>55</v>
      </c>
      <c r="D1472">
        <v>136</v>
      </c>
      <c r="F1472">
        <v>1</v>
      </c>
      <c r="L1472">
        <v>1</v>
      </c>
      <c r="M1472">
        <v>1</v>
      </c>
    </row>
    <row r="1473" spans="1:16" x14ac:dyDescent="0.25">
      <c r="A1473" t="s">
        <v>13</v>
      </c>
      <c r="B1473" t="s">
        <v>168</v>
      </c>
      <c r="C1473" t="s">
        <v>206</v>
      </c>
      <c r="D1473">
        <v>166</v>
      </c>
      <c r="E1473">
        <v>1</v>
      </c>
      <c r="P1473">
        <v>1</v>
      </c>
    </row>
    <row r="1474" spans="1:16" x14ac:dyDescent="0.25">
      <c r="A1474" t="s">
        <v>13</v>
      </c>
      <c r="B1474" t="s">
        <v>168</v>
      </c>
      <c r="C1474" t="s">
        <v>206</v>
      </c>
      <c r="D1474">
        <v>166</v>
      </c>
      <c r="E1474">
        <v>1</v>
      </c>
      <c r="L1474">
        <v>1</v>
      </c>
      <c r="M1474">
        <v>1</v>
      </c>
      <c r="N1474">
        <v>1</v>
      </c>
      <c r="O1474">
        <v>1</v>
      </c>
      <c r="P1474">
        <v>1</v>
      </c>
    </row>
    <row r="1475" spans="1:16" x14ac:dyDescent="0.25">
      <c r="A1475" t="s">
        <v>13</v>
      </c>
      <c r="B1475" t="s">
        <v>168</v>
      </c>
      <c r="C1475" t="s">
        <v>207</v>
      </c>
      <c r="D1475">
        <v>126</v>
      </c>
      <c r="F1475">
        <v>1</v>
      </c>
      <c r="J1475">
        <v>1</v>
      </c>
      <c r="N1475">
        <v>1</v>
      </c>
      <c r="O1475">
        <v>1</v>
      </c>
      <c r="P1475">
        <v>1</v>
      </c>
    </row>
    <row r="1476" spans="1:16" x14ac:dyDescent="0.25">
      <c r="A1476" t="s">
        <v>13</v>
      </c>
      <c r="B1476" t="s">
        <v>168</v>
      </c>
      <c r="C1476" t="s">
        <v>208</v>
      </c>
      <c r="D1476">
        <v>40</v>
      </c>
      <c r="E1476">
        <v>1</v>
      </c>
      <c r="L1476">
        <v>1</v>
      </c>
      <c r="P1476">
        <v>1</v>
      </c>
    </row>
    <row r="1477" spans="1:16" x14ac:dyDescent="0.25">
      <c r="A1477" t="s">
        <v>13</v>
      </c>
      <c r="B1477" t="s">
        <v>168</v>
      </c>
      <c r="C1477" t="s">
        <v>209</v>
      </c>
      <c r="D1477">
        <v>40</v>
      </c>
      <c r="E1477">
        <v>1</v>
      </c>
      <c r="P1477">
        <v>1</v>
      </c>
    </row>
    <row r="1478" spans="1:16" x14ac:dyDescent="0.25">
      <c r="A1478" t="s">
        <v>13</v>
      </c>
      <c r="B1478" t="s">
        <v>168</v>
      </c>
      <c r="C1478" t="s">
        <v>210</v>
      </c>
      <c r="D1478">
        <v>180</v>
      </c>
      <c r="F1478">
        <v>1</v>
      </c>
      <c r="N1478">
        <v>1</v>
      </c>
      <c r="P1478">
        <v>1</v>
      </c>
    </row>
    <row r="1479" spans="1:16" x14ac:dyDescent="0.25">
      <c r="A1479" t="s">
        <v>13</v>
      </c>
      <c r="B1479" t="s">
        <v>168</v>
      </c>
      <c r="C1479" t="s">
        <v>211</v>
      </c>
      <c r="D1479">
        <v>50</v>
      </c>
      <c r="E1479">
        <v>1</v>
      </c>
      <c r="O1479">
        <v>1</v>
      </c>
    </row>
    <row r="1480" spans="1:16" x14ac:dyDescent="0.25">
      <c r="A1480" t="s">
        <v>13</v>
      </c>
      <c r="B1480" t="s">
        <v>168</v>
      </c>
      <c r="C1480" t="s">
        <v>212</v>
      </c>
      <c r="D1480">
        <v>30</v>
      </c>
      <c r="E1480">
        <v>1</v>
      </c>
      <c r="H1480">
        <v>1</v>
      </c>
      <c r="J1480">
        <v>1</v>
      </c>
      <c r="K1480">
        <v>1</v>
      </c>
      <c r="L1480">
        <v>1</v>
      </c>
      <c r="O1480">
        <v>1</v>
      </c>
      <c r="P1480">
        <v>1</v>
      </c>
    </row>
    <row r="1481" spans="1:16" x14ac:dyDescent="0.25">
      <c r="A1481" t="s">
        <v>13</v>
      </c>
      <c r="B1481" t="s">
        <v>168</v>
      </c>
      <c r="C1481" t="s">
        <v>213</v>
      </c>
      <c r="D1481">
        <v>40</v>
      </c>
      <c r="E1481">
        <v>1</v>
      </c>
      <c r="L1481">
        <v>1</v>
      </c>
      <c r="P1481">
        <v>1</v>
      </c>
    </row>
    <row r="1482" spans="1:16" x14ac:dyDescent="0.25">
      <c r="A1482" t="s">
        <v>13</v>
      </c>
      <c r="B1482" t="s">
        <v>168</v>
      </c>
      <c r="C1482" t="s">
        <v>214</v>
      </c>
      <c r="D1482">
        <v>232</v>
      </c>
      <c r="E1482">
        <v>1</v>
      </c>
      <c r="L1482">
        <v>1</v>
      </c>
      <c r="N1482">
        <v>1</v>
      </c>
      <c r="O1482">
        <v>1</v>
      </c>
    </row>
    <row r="1483" spans="1:16" x14ac:dyDescent="0.25">
      <c r="A1483" t="s">
        <v>13</v>
      </c>
      <c r="B1483" t="s">
        <v>168</v>
      </c>
      <c r="C1483" t="s">
        <v>215</v>
      </c>
      <c r="D1483">
        <v>114</v>
      </c>
      <c r="F1483">
        <v>1</v>
      </c>
      <c r="K1483">
        <v>1</v>
      </c>
      <c r="L1483">
        <v>1</v>
      </c>
      <c r="P1483">
        <v>1</v>
      </c>
    </row>
    <row r="1484" spans="1:16" x14ac:dyDescent="0.25">
      <c r="A1484" t="s">
        <v>13</v>
      </c>
      <c r="B1484" t="s">
        <v>168</v>
      </c>
      <c r="C1484" t="s">
        <v>56</v>
      </c>
      <c r="D1484">
        <v>24</v>
      </c>
      <c r="E1484">
        <v>1</v>
      </c>
      <c r="P1484">
        <v>1</v>
      </c>
    </row>
    <row r="1485" spans="1:16" x14ac:dyDescent="0.25">
      <c r="A1485" t="s">
        <v>13</v>
      </c>
      <c r="B1485" t="s">
        <v>168</v>
      </c>
      <c r="C1485" t="s">
        <v>57</v>
      </c>
      <c r="D1485">
        <v>20</v>
      </c>
      <c r="E1485">
        <v>1</v>
      </c>
      <c r="J1485">
        <v>1</v>
      </c>
    </row>
    <row r="1486" spans="1:16" x14ac:dyDescent="0.25">
      <c r="A1486" t="s">
        <v>13</v>
      </c>
      <c r="B1486" t="s">
        <v>168</v>
      </c>
      <c r="C1486" t="s">
        <v>58</v>
      </c>
      <c r="D1486">
        <v>203</v>
      </c>
      <c r="F1486">
        <v>1</v>
      </c>
      <c r="J1486">
        <v>1</v>
      </c>
      <c r="L1486">
        <v>1</v>
      </c>
      <c r="N1486">
        <v>1</v>
      </c>
    </row>
    <row r="1487" spans="1:16" x14ac:dyDescent="0.25">
      <c r="A1487" t="s">
        <v>13</v>
      </c>
      <c r="B1487" t="s">
        <v>168</v>
      </c>
      <c r="C1487" t="s">
        <v>59</v>
      </c>
      <c r="D1487">
        <v>30</v>
      </c>
      <c r="E1487">
        <v>1</v>
      </c>
      <c r="M1487">
        <v>1</v>
      </c>
      <c r="N1487">
        <v>1</v>
      </c>
      <c r="O1487">
        <v>1</v>
      </c>
      <c r="P1487">
        <v>1</v>
      </c>
    </row>
    <row r="1488" spans="1:16" x14ac:dyDescent="0.25">
      <c r="A1488" t="s">
        <v>13</v>
      </c>
      <c r="B1488" t="s">
        <v>168</v>
      </c>
      <c r="C1488" t="s">
        <v>60</v>
      </c>
      <c r="D1488">
        <v>24</v>
      </c>
      <c r="E1488">
        <v>1</v>
      </c>
      <c r="P1488">
        <v>1</v>
      </c>
    </row>
    <row r="1489" spans="1:16" x14ac:dyDescent="0.25">
      <c r="A1489" t="s">
        <v>13</v>
      </c>
      <c r="B1489" t="s">
        <v>168</v>
      </c>
      <c r="C1489" t="s">
        <v>61</v>
      </c>
      <c r="D1489">
        <v>22</v>
      </c>
      <c r="E1489">
        <v>1</v>
      </c>
      <c r="P1489">
        <v>1</v>
      </c>
    </row>
    <row r="1490" spans="1:16" x14ac:dyDescent="0.25">
      <c r="A1490" t="s">
        <v>13</v>
      </c>
      <c r="B1490" t="s">
        <v>168</v>
      </c>
      <c r="C1490" t="s">
        <v>62</v>
      </c>
      <c r="D1490">
        <v>17</v>
      </c>
      <c r="E1490">
        <v>1</v>
      </c>
      <c r="N1490">
        <v>1</v>
      </c>
      <c r="O1490">
        <v>1</v>
      </c>
      <c r="P1490">
        <v>1</v>
      </c>
    </row>
    <row r="1491" spans="1:16" x14ac:dyDescent="0.25">
      <c r="A1491" t="s">
        <v>13</v>
      </c>
      <c r="B1491" t="s">
        <v>168</v>
      </c>
      <c r="C1491" t="s">
        <v>63</v>
      </c>
      <c r="D1491">
        <v>30</v>
      </c>
      <c r="E1491">
        <v>1</v>
      </c>
      <c r="H1491">
        <v>1</v>
      </c>
      <c r="L1491">
        <v>1</v>
      </c>
      <c r="O1491">
        <v>1</v>
      </c>
      <c r="P1491">
        <v>1</v>
      </c>
    </row>
    <row r="1492" spans="1:16" x14ac:dyDescent="0.25">
      <c r="A1492" t="s">
        <v>13</v>
      </c>
      <c r="B1492" t="s">
        <v>168</v>
      </c>
      <c r="C1492" t="s">
        <v>216</v>
      </c>
      <c r="D1492">
        <v>16</v>
      </c>
      <c r="E1492">
        <v>1</v>
      </c>
      <c r="H1492">
        <v>1</v>
      </c>
      <c r="I1492">
        <v>1</v>
      </c>
      <c r="N1492">
        <v>1</v>
      </c>
    </row>
    <row r="1493" spans="1:16" x14ac:dyDescent="0.25">
      <c r="A1493" t="s">
        <v>13</v>
      </c>
      <c r="B1493" t="s">
        <v>168</v>
      </c>
      <c r="C1493" t="s">
        <v>217</v>
      </c>
      <c r="D1493">
        <v>18</v>
      </c>
      <c r="E1493">
        <v>1</v>
      </c>
      <c r="K1493">
        <v>1</v>
      </c>
      <c r="L1493">
        <v>1</v>
      </c>
      <c r="N1493">
        <v>1</v>
      </c>
      <c r="O1493">
        <v>1</v>
      </c>
      <c r="P1493">
        <v>1</v>
      </c>
    </row>
    <row r="1494" spans="1:16" x14ac:dyDescent="0.25">
      <c r="A1494" t="s">
        <v>13</v>
      </c>
      <c r="B1494" t="s">
        <v>168</v>
      </c>
      <c r="C1494" t="s">
        <v>64</v>
      </c>
      <c r="D1494">
        <v>83</v>
      </c>
      <c r="F1494">
        <v>1</v>
      </c>
      <c r="H1494">
        <v>1</v>
      </c>
      <c r="L1494">
        <v>1</v>
      </c>
      <c r="M1494">
        <v>1</v>
      </c>
      <c r="N1494">
        <v>1</v>
      </c>
      <c r="O1494">
        <v>1</v>
      </c>
      <c r="P1494">
        <v>1</v>
      </c>
    </row>
    <row r="1495" spans="1:16" x14ac:dyDescent="0.25">
      <c r="A1495" t="s">
        <v>13</v>
      </c>
      <c r="B1495" t="s">
        <v>168</v>
      </c>
      <c r="C1495" t="s">
        <v>218</v>
      </c>
      <c r="D1495">
        <v>197</v>
      </c>
      <c r="F1495">
        <v>1</v>
      </c>
      <c r="H1495">
        <v>1</v>
      </c>
      <c r="I1495">
        <v>1</v>
      </c>
      <c r="J1495">
        <v>1</v>
      </c>
      <c r="K1495">
        <v>1</v>
      </c>
      <c r="L1495">
        <v>1</v>
      </c>
      <c r="M1495">
        <v>1</v>
      </c>
      <c r="N1495">
        <v>1</v>
      </c>
      <c r="O1495">
        <v>1</v>
      </c>
      <c r="P1495">
        <v>1</v>
      </c>
    </row>
    <row r="1496" spans="1:16" x14ac:dyDescent="0.25">
      <c r="A1496" t="s">
        <v>13</v>
      </c>
      <c r="B1496" t="s">
        <v>168</v>
      </c>
      <c r="C1496" t="s">
        <v>219</v>
      </c>
      <c r="D1496">
        <v>55</v>
      </c>
      <c r="F1496">
        <v>1</v>
      </c>
      <c r="P1496">
        <v>1</v>
      </c>
    </row>
    <row r="1497" spans="1:16" x14ac:dyDescent="0.25">
      <c r="A1497" t="s">
        <v>13</v>
      </c>
      <c r="B1497" t="s">
        <v>168</v>
      </c>
      <c r="C1497" t="s">
        <v>220</v>
      </c>
      <c r="D1497">
        <v>34</v>
      </c>
      <c r="F1497">
        <v>1</v>
      </c>
      <c r="H1497">
        <v>1</v>
      </c>
      <c r="K1497">
        <v>1</v>
      </c>
      <c r="L1497">
        <v>1</v>
      </c>
      <c r="O1497">
        <v>1</v>
      </c>
      <c r="P1497">
        <v>1</v>
      </c>
    </row>
    <row r="1498" spans="1:16" x14ac:dyDescent="0.25">
      <c r="A1498" t="s">
        <v>13</v>
      </c>
      <c r="B1498" t="s">
        <v>168</v>
      </c>
      <c r="C1498" t="s">
        <v>221</v>
      </c>
      <c r="D1498">
        <v>140</v>
      </c>
      <c r="F1498">
        <v>1</v>
      </c>
      <c r="H1498">
        <v>1</v>
      </c>
      <c r="L1498">
        <v>1</v>
      </c>
      <c r="O1498">
        <v>1</v>
      </c>
      <c r="P1498">
        <v>1</v>
      </c>
    </row>
    <row r="1499" spans="1:16" x14ac:dyDescent="0.25">
      <c r="A1499" t="s">
        <v>13</v>
      </c>
      <c r="B1499" t="s">
        <v>168</v>
      </c>
      <c r="C1499" t="s">
        <v>65</v>
      </c>
      <c r="D1499">
        <v>36</v>
      </c>
      <c r="E1499">
        <v>1</v>
      </c>
      <c r="J1499">
        <v>1</v>
      </c>
      <c r="O1499">
        <v>1</v>
      </c>
      <c r="P1499">
        <v>1</v>
      </c>
    </row>
    <row r="1500" spans="1:16" x14ac:dyDescent="0.25">
      <c r="A1500" t="s">
        <v>13</v>
      </c>
      <c r="B1500" t="s">
        <v>168</v>
      </c>
      <c r="C1500" t="s">
        <v>66</v>
      </c>
      <c r="D1500">
        <v>42</v>
      </c>
      <c r="G1500">
        <v>1</v>
      </c>
      <c r="H1500">
        <v>1</v>
      </c>
      <c r="K1500">
        <v>1</v>
      </c>
      <c r="L1500">
        <v>1</v>
      </c>
      <c r="O1500">
        <v>1</v>
      </c>
      <c r="P1500">
        <v>1</v>
      </c>
    </row>
    <row r="1501" spans="1:16" x14ac:dyDescent="0.25">
      <c r="A1501" t="s">
        <v>13</v>
      </c>
      <c r="B1501" t="s">
        <v>168</v>
      </c>
      <c r="C1501" t="s">
        <v>67</v>
      </c>
      <c r="D1501">
        <v>17</v>
      </c>
      <c r="E1501">
        <v>1</v>
      </c>
      <c r="H1501">
        <v>1</v>
      </c>
      <c r="I1501">
        <v>1</v>
      </c>
      <c r="L1501">
        <v>1</v>
      </c>
      <c r="M1501">
        <v>1</v>
      </c>
      <c r="N1501">
        <v>1</v>
      </c>
      <c r="O1501">
        <v>1</v>
      </c>
      <c r="P1501">
        <v>1</v>
      </c>
    </row>
    <row r="1502" spans="1:16" x14ac:dyDescent="0.25">
      <c r="A1502" t="s">
        <v>13</v>
      </c>
      <c r="B1502" t="s">
        <v>168</v>
      </c>
      <c r="C1502" t="s">
        <v>68</v>
      </c>
      <c r="D1502">
        <v>20</v>
      </c>
      <c r="E1502">
        <v>1</v>
      </c>
      <c r="L1502">
        <v>1</v>
      </c>
    </row>
    <row r="1503" spans="1:16" x14ac:dyDescent="0.25">
      <c r="A1503" t="s">
        <v>13</v>
      </c>
      <c r="B1503" t="s">
        <v>168</v>
      </c>
      <c r="C1503" t="s">
        <v>69</v>
      </c>
      <c r="D1503">
        <v>30</v>
      </c>
      <c r="E1503">
        <v>1</v>
      </c>
      <c r="K1503">
        <v>1</v>
      </c>
      <c r="P1503">
        <v>1</v>
      </c>
    </row>
    <row r="1504" spans="1:16" x14ac:dyDescent="0.25">
      <c r="A1504" t="s">
        <v>13</v>
      </c>
      <c r="B1504" t="s">
        <v>168</v>
      </c>
      <c r="C1504" t="s">
        <v>70</v>
      </c>
      <c r="D1504">
        <v>63</v>
      </c>
      <c r="G1504">
        <v>1</v>
      </c>
      <c r="L1504">
        <v>1</v>
      </c>
      <c r="O1504">
        <v>1</v>
      </c>
      <c r="P1504">
        <v>1</v>
      </c>
    </row>
    <row r="1505" spans="1:16" x14ac:dyDescent="0.25">
      <c r="A1505" t="s">
        <v>13</v>
      </c>
      <c r="B1505" t="s">
        <v>168</v>
      </c>
      <c r="C1505" t="s">
        <v>71</v>
      </c>
      <c r="D1505">
        <v>17</v>
      </c>
      <c r="E1505">
        <v>1</v>
      </c>
      <c r="H1505">
        <v>1</v>
      </c>
      <c r="I1505">
        <v>1</v>
      </c>
      <c r="L1505">
        <v>1</v>
      </c>
      <c r="M1505">
        <v>1</v>
      </c>
      <c r="N1505">
        <v>1</v>
      </c>
      <c r="O1505">
        <v>1</v>
      </c>
      <c r="P1505">
        <v>1</v>
      </c>
    </row>
    <row r="1506" spans="1:16" x14ac:dyDescent="0.25">
      <c r="A1506" t="s">
        <v>13</v>
      </c>
      <c r="B1506" t="s">
        <v>168</v>
      </c>
      <c r="C1506" t="s">
        <v>165</v>
      </c>
      <c r="D1506">
        <v>10</v>
      </c>
      <c r="E1506">
        <v>1</v>
      </c>
      <c r="H1506">
        <v>1</v>
      </c>
      <c r="I1506">
        <v>1</v>
      </c>
      <c r="J1506">
        <v>1</v>
      </c>
      <c r="K1506">
        <v>1</v>
      </c>
      <c r="L1506">
        <v>1</v>
      </c>
      <c r="M1506">
        <v>1</v>
      </c>
      <c r="N1506">
        <v>1</v>
      </c>
      <c r="O1506">
        <v>1</v>
      </c>
      <c r="P1506">
        <v>1</v>
      </c>
    </row>
    <row r="1507" spans="1:16" x14ac:dyDescent="0.25">
      <c r="A1507" t="s">
        <v>13</v>
      </c>
      <c r="B1507" t="s">
        <v>168</v>
      </c>
      <c r="C1507" t="s">
        <v>222</v>
      </c>
      <c r="D1507">
        <v>40</v>
      </c>
      <c r="E1507">
        <v>1</v>
      </c>
      <c r="H1507">
        <v>1</v>
      </c>
      <c r="I1507">
        <v>1</v>
      </c>
      <c r="J1507">
        <v>1</v>
      </c>
      <c r="K1507">
        <v>1</v>
      </c>
      <c r="L1507">
        <v>1</v>
      </c>
      <c r="M1507">
        <v>1</v>
      </c>
      <c r="N1507">
        <v>1</v>
      </c>
      <c r="O1507">
        <v>1</v>
      </c>
      <c r="P1507">
        <v>1</v>
      </c>
    </row>
    <row r="1508" spans="1:16" x14ac:dyDescent="0.25">
      <c r="A1508" t="s">
        <v>13</v>
      </c>
      <c r="B1508" t="s">
        <v>168</v>
      </c>
      <c r="C1508" t="s">
        <v>72</v>
      </c>
      <c r="D1508">
        <v>10</v>
      </c>
      <c r="E1508">
        <v>1</v>
      </c>
      <c r="J1508">
        <v>1</v>
      </c>
      <c r="M1508">
        <v>1</v>
      </c>
      <c r="N1508">
        <v>1</v>
      </c>
      <c r="O1508">
        <v>1</v>
      </c>
      <c r="P1508">
        <v>1</v>
      </c>
    </row>
    <row r="1509" spans="1:16" x14ac:dyDescent="0.25">
      <c r="A1509" t="s">
        <v>13</v>
      </c>
      <c r="B1509" t="s">
        <v>168</v>
      </c>
      <c r="C1509" t="s">
        <v>73</v>
      </c>
      <c r="D1509">
        <v>10</v>
      </c>
      <c r="E1509">
        <v>1</v>
      </c>
      <c r="L1509">
        <v>1</v>
      </c>
      <c r="M1509">
        <v>1</v>
      </c>
      <c r="N1509">
        <v>1</v>
      </c>
      <c r="O1509">
        <v>1</v>
      </c>
      <c r="P1509">
        <v>1</v>
      </c>
    </row>
    <row r="1510" spans="1:16" x14ac:dyDescent="0.25">
      <c r="A1510" t="s">
        <v>13</v>
      </c>
      <c r="B1510" t="s">
        <v>168</v>
      </c>
      <c r="C1510" t="s">
        <v>74</v>
      </c>
      <c r="D1510">
        <v>102</v>
      </c>
      <c r="G1510">
        <v>1</v>
      </c>
      <c r="H1510">
        <v>1</v>
      </c>
      <c r="I1510">
        <v>1</v>
      </c>
      <c r="J1510">
        <v>1</v>
      </c>
      <c r="K1510">
        <v>1</v>
      </c>
      <c r="L1510">
        <v>1</v>
      </c>
      <c r="O1510">
        <v>1</v>
      </c>
      <c r="P1510">
        <v>1</v>
      </c>
    </row>
    <row r="1511" spans="1:16" x14ac:dyDescent="0.25">
      <c r="A1511" t="s">
        <v>13</v>
      </c>
      <c r="B1511" t="s">
        <v>168</v>
      </c>
      <c r="C1511" t="s">
        <v>75</v>
      </c>
      <c r="D1511">
        <v>20</v>
      </c>
      <c r="E1511">
        <v>1</v>
      </c>
      <c r="L1511">
        <v>1</v>
      </c>
      <c r="M1511">
        <v>1</v>
      </c>
    </row>
    <row r="1512" spans="1:16" x14ac:dyDescent="0.25">
      <c r="A1512" t="s">
        <v>13</v>
      </c>
      <c r="B1512" t="s">
        <v>168</v>
      </c>
      <c r="C1512" t="s">
        <v>76</v>
      </c>
      <c r="D1512">
        <v>30</v>
      </c>
      <c r="E1512">
        <v>1</v>
      </c>
      <c r="H1512">
        <v>1</v>
      </c>
      <c r="L1512">
        <v>1</v>
      </c>
      <c r="M1512">
        <v>1</v>
      </c>
      <c r="N1512">
        <v>1</v>
      </c>
      <c r="O1512">
        <v>1</v>
      </c>
      <c r="P1512">
        <v>1</v>
      </c>
    </row>
    <row r="1513" spans="1:16" x14ac:dyDescent="0.25">
      <c r="A1513" t="s">
        <v>13</v>
      </c>
      <c r="B1513" t="s">
        <v>168</v>
      </c>
      <c r="C1513" t="s">
        <v>223</v>
      </c>
      <c r="D1513">
        <v>90</v>
      </c>
      <c r="E1513">
        <v>1</v>
      </c>
      <c r="P1513">
        <v>1</v>
      </c>
    </row>
    <row r="1514" spans="1:16" x14ac:dyDescent="0.25">
      <c r="A1514" t="s">
        <v>13</v>
      </c>
      <c r="B1514" t="s">
        <v>168</v>
      </c>
      <c r="C1514" t="s">
        <v>224</v>
      </c>
      <c r="D1514">
        <v>282</v>
      </c>
      <c r="E1514">
        <v>1</v>
      </c>
    </row>
    <row r="1515" spans="1:16" x14ac:dyDescent="0.25">
      <c r="A1515" t="s">
        <v>13</v>
      </c>
      <c r="B1515" t="s">
        <v>168</v>
      </c>
      <c r="C1515" t="s">
        <v>77</v>
      </c>
      <c r="D1515">
        <v>102</v>
      </c>
      <c r="G1515">
        <v>1</v>
      </c>
      <c r="H1515">
        <v>1</v>
      </c>
      <c r="K1515">
        <v>1</v>
      </c>
      <c r="L1515">
        <v>1</v>
      </c>
      <c r="M1515">
        <v>1</v>
      </c>
      <c r="N1515">
        <v>1</v>
      </c>
      <c r="O1515">
        <v>1</v>
      </c>
      <c r="P1515">
        <v>1</v>
      </c>
    </row>
    <row r="1516" spans="1:16" x14ac:dyDescent="0.25">
      <c r="A1516" t="s">
        <v>13</v>
      </c>
      <c r="B1516" t="s">
        <v>168</v>
      </c>
      <c r="C1516" t="s">
        <v>78</v>
      </c>
      <c r="D1516">
        <v>20</v>
      </c>
      <c r="E1516">
        <v>1</v>
      </c>
      <c r="L1516">
        <v>1</v>
      </c>
    </row>
    <row r="1517" spans="1:16" x14ac:dyDescent="0.25">
      <c r="A1517" t="s">
        <v>13</v>
      </c>
      <c r="B1517" t="s">
        <v>168</v>
      </c>
      <c r="C1517" t="s">
        <v>79</v>
      </c>
      <c r="D1517">
        <v>30</v>
      </c>
      <c r="E1517">
        <v>1</v>
      </c>
      <c r="H1517">
        <v>1</v>
      </c>
      <c r="K1517">
        <v>1</v>
      </c>
      <c r="L1517">
        <v>1</v>
      </c>
      <c r="O1517">
        <v>1</v>
      </c>
      <c r="P1517">
        <v>1</v>
      </c>
    </row>
    <row r="1518" spans="1:16" x14ac:dyDescent="0.25">
      <c r="A1518" t="s">
        <v>13</v>
      </c>
      <c r="B1518" t="s">
        <v>168</v>
      </c>
      <c r="C1518" t="s">
        <v>225</v>
      </c>
      <c r="D1518">
        <v>114</v>
      </c>
      <c r="E1518">
        <v>1</v>
      </c>
      <c r="O1518">
        <v>1</v>
      </c>
      <c r="P1518">
        <v>1</v>
      </c>
    </row>
    <row r="1519" spans="1:16" x14ac:dyDescent="0.25">
      <c r="A1519" t="s">
        <v>13</v>
      </c>
      <c r="B1519" t="s">
        <v>168</v>
      </c>
      <c r="C1519" t="s">
        <v>226</v>
      </c>
      <c r="D1519">
        <v>162</v>
      </c>
      <c r="E1519">
        <v>1</v>
      </c>
      <c r="M1519">
        <v>1</v>
      </c>
      <c r="N1519">
        <v>1</v>
      </c>
      <c r="O1519">
        <v>1</v>
      </c>
      <c r="P1519">
        <v>1</v>
      </c>
    </row>
    <row r="1520" spans="1:16" x14ac:dyDescent="0.25">
      <c r="A1520" t="s">
        <v>13</v>
      </c>
      <c r="B1520" t="s">
        <v>168</v>
      </c>
      <c r="C1520" t="s">
        <v>80</v>
      </c>
      <c r="D1520">
        <v>30</v>
      </c>
      <c r="E1520">
        <v>1</v>
      </c>
      <c r="H1520">
        <v>1</v>
      </c>
      <c r="O1520">
        <v>1</v>
      </c>
      <c r="P1520">
        <v>1</v>
      </c>
    </row>
    <row r="1521" spans="1:16" x14ac:dyDescent="0.25">
      <c r="A1521" t="s">
        <v>13</v>
      </c>
      <c r="B1521" t="s">
        <v>168</v>
      </c>
      <c r="C1521" t="s">
        <v>81</v>
      </c>
      <c r="D1521">
        <v>85</v>
      </c>
      <c r="F1521">
        <v>1</v>
      </c>
      <c r="H1521">
        <v>1</v>
      </c>
      <c r="I1521">
        <v>1</v>
      </c>
      <c r="J1521">
        <v>1</v>
      </c>
      <c r="K1521">
        <v>1</v>
      </c>
      <c r="L1521">
        <v>1</v>
      </c>
      <c r="M1521">
        <v>1</v>
      </c>
      <c r="N1521">
        <v>1</v>
      </c>
      <c r="O1521">
        <v>1</v>
      </c>
      <c r="P1521">
        <v>1</v>
      </c>
    </row>
    <row r="1522" spans="1:16" x14ac:dyDescent="0.25">
      <c r="A1522" t="s">
        <v>13</v>
      </c>
      <c r="B1522" t="s">
        <v>168</v>
      </c>
      <c r="C1522" t="s">
        <v>82</v>
      </c>
      <c r="D1522">
        <v>300</v>
      </c>
      <c r="F1522">
        <v>1</v>
      </c>
      <c r="M1522">
        <v>1</v>
      </c>
      <c r="P1522">
        <v>1</v>
      </c>
    </row>
    <row r="1523" spans="1:16" x14ac:dyDescent="0.25">
      <c r="A1523" t="s">
        <v>13</v>
      </c>
      <c r="B1523" t="s">
        <v>168</v>
      </c>
      <c r="C1523" t="s">
        <v>83</v>
      </c>
      <c r="D1523">
        <v>82</v>
      </c>
      <c r="F1523">
        <v>1</v>
      </c>
      <c r="L1523">
        <v>1</v>
      </c>
      <c r="M1523">
        <v>1</v>
      </c>
      <c r="N1523">
        <v>1</v>
      </c>
      <c r="O1523">
        <v>1</v>
      </c>
      <c r="P1523">
        <v>1</v>
      </c>
    </row>
    <row r="1524" spans="1:16" x14ac:dyDescent="0.25">
      <c r="A1524" t="s">
        <v>13</v>
      </c>
      <c r="B1524" t="s">
        <v>168</v>
      </c>
      <c r="C1524" t="s">
        <v>84</v>
      </c>
      <c r="D1524">
        <v>40</v>
      </c>
      <c r="E1524">
        <v>1</v>
      </c>
      <c r="O1524">
        <v>1</v>
      </c>
      <c r="P1524">
        <v>1</v>
      </c>
    </row>
    <row r="1525" spans="1:16" x14ac:dyDescent="0.25">
      <c r="A1525" t="s">
        <v>13</v>
      </c>
      <c r="B1525" t="s">
        <v>168</v>
      </c>
      <c r="C1525" t="s">
        <v>85</v>
      </c>
      <c r="D1525">
        <v>30</v>
      </c>
      <c r="E1525">
        <v>1</v>
      </c>
      <c r="L1525">
        <v>1</v>
      </c>
    </row>
    <row r="1526" spans="1:16" x14ac:dyDescent="0.25">
      <c r="A1526" t="s">
        <v>13</v>
      </c>
      <c r="B1526" t="s">
        <v>168</v>
      </c>
      <c r="C1526" t="s">
        <v>86</v>
      </c>
      <c r="D1526">
        <v>30</v>
      </c>
      <c r="E1526">
        <v>1</v>
      </c>
      <c r="H1526">
        <v>1</v>
      </c>
      <c r="K1526">
        <v>1</v>
      </c>
      <c r="L1526">
        <v>1</v>
      </c>
      <c r="O1526">
        <v>1</v>
      </c>
      <c r="P1526">
        <v>1</v>
      </c>
    </row>
    <row r="1527" spans="1:16" x14ac:dyDescent="0.25">
      <c r="A1527" t="s">
        <v>13</v>
      </c>
      <c r="B1527" t="s">
        <v>168</v>
      </c>
      <c r="C1527" t="s">
        <v>87</v>
      </c>
      <c r="D1527">
        <v>120</v>
      </c>
      <c r="E1527">
        <v>1</v>
      </c>
      <c r="L1527">
        <v>1</v>
      </c>
      <c r="M1527">
        <v>1</v>
      </c>
      <c r="O1527">
        <v>1</v>
      </c>
      <c r="P1527">
        <v>1</v>
      </c>
    </row>
    <row r="1528" spans="1:16" x14ac:dyDescent="0.25">
      <c r="A1528" t="s">
        <v>13</v>
      </c>
      <c r="B1528" t="s">
        <v>168</v>
      </c>
      <c r="C1528" t="s">
        <v>88</v>
      </c>
      <c r="D1528">
        <v>150</v>
      </c>
      <c r="F1528">
        <v>1</v>
      </c>
      <c r="H1528">
        <v>1</v>
      </c>
      <c r="I1528">
        <v>1</v>
      </c>
      <c r="J1528">
        <v>1</v>
      </c>
      <c r="K1528">
        <v>1</v>
      </c>
      <c r="L1528">
        <v>1</v>
      </c>
      <c r="M1528">
        <v>1</v>
      </c>
      <c r="N1528">
        <v>1</v>
      </c>
      <c r="O1528">
        <v>1</v>
      </c>
      <c r="P1528">
        <v>1</v>
      </c>
    </row>
    <row r="1529" spans="1:16" x14ac:dyDescent="0.25">
      <c r="A1529" t="s">
        <v>13</v>
      </c>
      <c r="B1529" t="s">
        <v>168</v>
      </c>
      <c r="C1529" t="s">
        <v>89</v>
      </c>
      <c r="D1529">
        <v>218</v>
      </c>
      <c r="F1529">
        <v>1</v>
      </c>
      <c r="H1529">
        <v>1</v>
      </c>
      <c r="M1529">
        <v>1</v>
      </c>
      <c r="N1529">
        <v>1</v>
      </c>
      <c r="O1529">
        <v>1</v>
      </c>
      <c r="P1529">
        <v>1</v>
      </c>
    </row>
    <row r="1530" spans="1:16" x14ac:dyDescent="0.25">
      <c r="A1530" t="s">
        <v>13</v>
      </c>
      <c r="B1530" t="s">
        <v>168</v>
      </c>
      <c r="C1530" t="s">
        <v>90</v>
      </c>
      <c r="D1530">
        <v>154</v>
      </c>
      <c r="F1530">
        <v>1</v>
      </c>
      <c r="L1530">
        <v>1</v>
      </c>
      <c r="M1530">
        <v>1</v>
      </c>
      <c r="O1530">
        <v>1</v>
      </c>
      <c r="P1530">
        <v>1</v>
      </c>
    </row>
    <row r="1531" spans="1:16" x14ac:dyDescent="0.25">
      <c r="A1531" t="s">
        <v>13</v>
      </c>
      <c r="B1531" t="s">
        <v>168</v>
      </c>
      <c r="C1531" t="s">
        <v>91</v>
      </c>
      <c r="D1531">
        <v>100</v>
      </c>
      <c r="E1531">
        <v>1</v>
      </c>
      <c r="H1531">
        <v>1</v>
      </c>
      <c r="I1531">
        <v>1</v>
      </c>
      <c r="M1531">
        <v>1</v>
      </c>
      <c r="N1531">
        <v>1</v>
      </c>
      <c r="O1531">
        <v>1</v>
      </c>
    </row>
    <row r="1532" spans="1:16" x14ac:dyDescent="0.25">
      <c r="A1532" t="s">
        <v>13</v>
      </c>
      <c r="B1532" t="s">
        <v>168</v>
      </c>
      <c r="C1532" t="s">
        <v>92</v>
      </c>
      <c r="D1532">
        <v>20</v>
      </c>
      <c r="E1532">
        <v>1</v>
      </c>
      <c r="H1532">
        <v>1</v>
      </c>
      <c r="L1532">
        <v>1</v>
      </c>
      <c r="O1532">
        <v>1</v>
      </c>
      <c r="P1532">
        <v>1</v>
      </c>
    </row>
    <row r="1533" spans="1:16" x14ac:dyDescent="0.25">
      <c r="A1533" t="s">
        <v>13</v>
      </c>
      <c r="B1533" t="s">
        <v>168</v>
      </c>
      <c r="C1533" t="s">
        <v>93</v>
      </c>
      <c r="D1533">
        <v>132</v>
      </c>
      <c r="F1533">
        <v>1</v>
      </c>
      <c r="J1533">
        <v>1</v>
      </c>
      <c r="O1533">
        <v>1</v>
      </c>
      <c r="P1533">
        <v>1</v>
      </c>
    </row>
    <row r="1534" spans="1:16" x14ac:dyDescent="0.25">
      <c r="A1534" t="s">
        <v>13</v>
      </c>
      <c r="B1534" t="s">
        <v>168</v>
      </c>
      <c r="C1534" t="s">
        <v>94</v>
      </c>
      <c r="D1534">
        <v>80</v>
      </c>
      <c r="F1534">
        <v>1</v>
      </c>
      <c r="L1534">
        <v>1</v>
      </c>
      <c r="P1534">
        <v>1</v>
      </c>
    </row>
    <row r="1535" spans="1:16" x14ac:dyDescent="0.25">
      <c r="A1535" t="s">
        <v>13</v>
      </c>
      <c r="B1535" t="s">
        <v>168</v>
      </c>
      <c r="C1535" t="s">
        <v>95</v>
      </c>
      <c r="D1535">
        <v>50</v>
      </c>
      <c r="F1535">
        <v>1</v>
      </c>
    </row>
    <row r="1536" spans="1:16" x14ac:dyDescent="0.25">
      <c r="A1536" t="s">
        <v>13</v>
      </c>
      <c r="B1536" t="s">
        <v>168</v>
      </c>
      <c r="C1536" t="s">
        <v>96</v>
      </c>
      <c r="D1536">
        <v>65</v>
      </c>
      <c r="F1536">
        <v>1</v>
      </c>
      <c r="P1536">
        <v>1</v>
      </c>
    </row>
    <row r="1537" spans="1:16" x14ac:dyDescent="0.25">
      <c r="A1537" t="s">
        <v>13</v>
      </c>
      <c r="B1537" t="s">
        <v>168</v>
      </c>
      <c r="C1537" t="s">
        <v>97</v>
      </c>
      <c r="D1537">
        <v>15</v>
      </c>
      <c r="E1537">
        <v>1</v>
      </c>
      <c r="P1537">
        <v>1</v>
      </c>
    </row>
    <row r="1538" spans="1:16" x14ac:dyDescent="0.25">
      <c r="A1538" t="s">
        <v>13</v>
      </c>
      <c r="B1538" t="s">
        <v>168</v>
      </c>
      <c r="C1538" t="s">
        <v>98</v>
      </c>
      <c r="D1538">
        <v>154</v>
      </c>
      <c r="F1538">
        <v>1</v>
      </c>
      <c r="J1538">
        <v>1</v>
      </c>
      <c r="M1538">
        <v>1</v>
      </c>
      <c r="N1538">
        <v>1</v>
      </c>
      <c r="P1538">
        <v>1</v>
      </c>
    </row>
    <row r="1539" spans="1:16" x14ac:dyDescent="0.25">
      <c r="A1539" t="s">
        <v>13</v>
      </c>
      <c r="B1539" t="s">
        <v>168</v>
      </c>
      <c r="C1539" t="s">
        <v>99</v>
      </c>
      <c r="D1539">
        <v>20</v>
      </c>
      <c r="E1539">
        <v>1</v>
      </c>
      <c r="L1539">
        <v>1</v>
      </c>
    </row>
    <row r="1540" spans="1:16" x14ac:dyDescent="0.25">
      <c r="A1540" t="s">
        <v>13</v>
      </c>
      <c r="B1540" t="s">
        <v>168</v>
      </c>
      <c r="C1540" t="s">
        <v>227</v>
      </c>
      <c r="D1540">
        <v>15</v>
      </c>
      <c r="E1540">
        <v>1</v>
      </c>
      <c r="H1540">
        <v>1</v>
      </c>
      <c r="O1540">
        <v>1</v>
      </c>
      <c r="P1540">
        <v>1</v>
      </c>
    </row>
    <row r="1541" spans="1:16" x14ac:dyDescent="0.25">
      <c r="A1541" t="s">
        <v>13</v>
      </c>
      <c r="B1541" t="s">
        <v>168</v>
      </c>
      <c r="C1541" t="s">
        <v>100</v>
      </c>
      <c r="D1541">
        <v>28</v>
      </c>
      <c r="E1541">
        <v>1</v>
      </c>
      <c r="L1541">
        <v>1</v>
      </c>
      <c r="O1541">
        <v>1</v>
      </c>
      <c r="P1541">
        <v>1</v>
      </c>
    </row>
    <row r="1542" spans="1:16" x14ac:dyDescent="0.25">
      <c r="A1542" t="s">
        <v>13</v>
      </c>
      <c r="B1542" t="s">
        <v>168</v>
      </c>
      <c r="C1542" t="s">
        <v>101</v>
      </c>
      <c r="D1542">
        <v>12</v>
      </c>
      <c r="E1542">
        <v>1</v>
      </c>
      <c r="N1542">
        <v>1</v>
      </c>
      <c r="O1542">
        <v>1</v>
      </c>
    </row>
    <row r="1543" spans="1:16" x14ac:dyDescent="0.25">
      <c r="A1543" t="s">
        <v>13</v>
      </c>
      <c r="B1543" t="s">
        <v>168</v>
      </c>
      <c r="C1543" t="s">
        <v>102</v>
      </c>
      <c r="D1543">
        <v>203</v>
      </c>
      <c r="F1543">
        <v>1</v>
      </c>
      <c r="H1543">
        <v>1</v>
      </c>
      <c r="L1543">
        <v>1</v>
      </c>
      <c r="M1543">
        <v>1</v>
      </c>
      <c r="N1543">
        <v>1</v>
      </c>
      <c r="O1543">
        <v>1</v>
      </c>
      <c r="P1543">
        <v>1</v>
      </c>
    </row>
    <row r="1544" spans="1:16" x14ac:dyDescent="0.25">
      <c r="A1544" t="s">
        <v>13</v>
      </c>
      <c r="B1544" t="s">
        <v>168</v>
      </c>
      <c r="C1544" t="s">
        <v>103</v>
      </c>
      <c r="D1544">
        <v>8</v>
      </c>
      <c r="E1544">
        <v>1</v>
      </c>
      <c r="H1544">
        <v>1</v>
      </c>
      <c r="J1544">
        <v>1</v>
      </c>
      <c r="K1544">
        <v>1</v>
      </c>
      <c r="L1544">
        <v>1</v>
      </c>
      <c r="M1544">
        <v>1</v>
      </c>
      <c r="N1544">
        <v>1</v>
      </c>
      <c r="O1544">
        <v>1</v>
      </c>
      <c r="P1544">
        <v>1</v>
      </c>
    </row>
    <row r="1545" spans="1:16" x14ac:dyDescent="0.25">
      <c r="A1545" t="s">
        <v>13</v>
      </c>
      <c r="B1545" t="s">
        <v>168</v>
      </c>
      <c r="C1545" t="s">
        <v>104</v>
      </c>
      <c r="D1545">
        <v>10</v>
      </c>
      <c r="E1545">
        <v>1</v>
      </c>
      <c r="H1545">
        <v>1</v>
      </c>
      <c r="K1545">
        <v>1</v>
      </c>
      <c r="L1545">
        <v>1</v>
      </c>
      <c r="O1545">
        <v>1</v>
      </c>
      <c r="P1545">
        <v>1</v>
      </c>
    </row>
    <row r="1546" spans="1:16" x14ac:dyDescent="0.25">
      <c r="A1546" t="s">
        <v>13</v>
      </c>
      <c r="B1546" t="s">
        <v>168</v>
      </c>
      <c r="C1546" t="s">
        <v>105</v>
      </c>
      <c r="D1546">
        <v>10</v>
      </c>
      <c r="E1546">
        <v>1</v>
      </c>
      <c r="H1546">
        <v>1</v>
      </c>
      <c r="J1546">
        <v>1</v>
      </c>
      <c r="K1546">
        <v>1</v>
      </c>
      <c r="L1546">
        <v>1</v>
      </c>
      <c r="M1546">
        <v>1</v>
      </c>
      <c r="N1546">
        <v>1</v>
      </c>
      <c r="O1546">
        <v>1</v>
      </c>
      <c r="P1546">
        <v>1</v>
      </c>
    </row>
    <row r="1547" spans="1:16" x14ac:dyDescent="0.25">
      <c r="A1547" t="s">
        <v>13</v>
      </c>
      <c r="B1547" t="s">
        <v>168</v>
      </c>
      <c r="C1547" t="s">
        <v>106</v>
      </c>
      <c r="D1547">
        <v>10</v>
      </c>
      <c r="E1547">
        <v>1</v>
      </c>
      <c r="J1547">
        <v>1</v>
      </c>
      <c r="K1547">
        <v>1</v>
      </c>
      <c r="N1547">
        <v>1</v>
      </c>
      <c r="O1547">
        <v>1</v>
      </c>
    </row>
    <row r="1548" spans="1:16" x14ac:dyDescent="0.25">
      <c r="A1548" t="s">
        <v>13</v>
      </c>
      <c r="B1548" t="s">
        <v>168</v>
      </c>
      <c r="C1548" t="s">
        <v>107</v>
      </c>
      <c r="D1548">
        <v>10</v>
      </c>
      <c r="E1548">
        <v>1</v>
      </c>
      <c r="H1548">
        <v>1</v>
      </c>
      <c r="J1548">
        <v>1</v>
      </c>
      <c r="K1548">
        <v>1</v>
      </c>
      <c r="L1548">
        <v>1</v>
      </c>
      <c r="M1548">
        <v>1</v>
      </c>
      <c r="N1548">
        <v>1</v>
      </c>
      <c r="O1548">
        <v>1</v>
      </c>
      <c r="P1548">
        <v>1</v>
      </c>
    </row>
    <row r="1549" spans="1:16" x14ac:dyDescent="0.25">
      <c r="A1549" t="s">
        <v>13</v>
      </c>
      <c r="B1549" t="s">
        <v>168</v>
      </c>
      <c r="C1549" t="s">
        <v>108</v>
      </c>
      <c r="D1549">
        <v>10</v>
      </c>
      <c r="E1549">
        <v>1</v>
      </c>
      <c r="K1549">
        <v>1</v>
      </c>
      <c r="L1549">
        <v>1</v>
      </c>
      <c r="M1549">
        <v>1</v>
      </c>
      <c r="N1549">
        <v>1</v>
      </c>
      <c r="O1549">
        <v>1</v>
      </c>
      <c r="P1549">
        <v>1</v>
      </c>
    </row>
    <row r="1550" spans="1:16" x14ac:dyDescent="0.25">
      <c r="A1550" t="s">
        <v>13</v>
      </c>
      <c r="B1550" t="s">
        <v>168</v>
      </c>
      <c r="C1550" t="s">
        <v>109</v>
      </c>
      <c r="D1550">
        <v>10</v>
      </c>
      <c r="E1550">
        <v>1</v>
      </c>
      <c r="H1550">
        <v>1</v>
      </c>
      <c r="J1550">
        <v>1</v>
      </c>
      <c r="K1550">
        <v>1</v>
      </c>
      <c r="L1550">
        <v>1</v>
      </c>
      <c r="M1550">
        <v>1</v>
      </c>
      <c r="N1550">
        <v>1</v>
      </c>
      <c r="O1550">
        <v>1</v>
      </c>
      <c r="P1550">
        <v>1</v>
      </c>
    </row>
    <row r="1551" spans="1:16" x14ac:dyDescent="0.25">
      <c r="A1551" t="s">
        <v>13</v>
      </c>
      <c r="B1551" t="s">
        <v>168</v>
      </c>
      <c r="C1551" t="s">
        <v>110</v>
      </c>
      <c r="D1551">
        <v>18</v>
      </c>
      <c r="E1551">
        <v>1</v>
      </c>
      <c r="K1551">
        <v>1</v>
      </c>
      <c r="P1551">
        <v>1</v>
      </c>
    </row>
    <row r="1552" spans="1:16" x14ac:dyDescent="0.25">
      <c r="A1552" t="s">
        <v>13</v>
      </c>
      <c r="B1552" t="s">
        <v>168</v>
      </c>
      <c r="C1552" t="s">
        <v>111</v>
      </c>
      <c r="D1552">
        <v>8</v>
      </c>
      <c r="E1552">
        <v>1</v>
      </c>
      <c r="H1552">
        <v>1</v>
      </c>
      <c r="J1552">
        <v>1</v>
      </c>
      <c r="K1552">
        <v>1</v>
      </c>
      <c r="L1552">
        <v>1</v>
      </c>
      <c r="M1552">
        <v>1</v>
      </c>
      <c r="N1552">
        <v>1</v>
      </c>
      <c r="O1552">
        <v>1</v>
      </c>
      <c r="P1552">
        <v>1</v>
      </c>
    </row>
    <row r="1553" spans="1:16" x14ac:dyDescent="0.25">
      <c r="A1553" t="s">
        <v>13</v>
      </c>
      <c r="B1553" t="s">
        <v>168</v>
      </c>
      <c r="C1553" t="s">
        <v>112</v>
      </c>
      <c r="D1553">
        <v>8</v>
      </c>
      <c r="E1553">
        <v>1</v>
      </c>
      <c r="H1553">
        <v>1</v>
      </c>
      <c r="I1553">
        <v>1</v>
      </c>
      <c r="J1553">
        <v>1</v>
      </c>
      <c r="L1553">
        <v>1</v>
      </c>
      <c r="M1553">
        <v>1</v>
      </c>
      <c r="N1553">
        <v>1</v>
      </c>
      <c r="O1553">
        <v>1</v>
      </c>
      <c r="P1553">
        <v>1</v>
      </c>
    </row>
    <row r="1554" spans="1:16" x14ac:dyDescent="0.25">
      <c r="A1554" t="s">
        <v>13</v>
      </c>
      <c r="B1554" t="s">
        <v>168</v>
      </c>
      <c r="C1554" t="s">
        <v>113</v>
      </c>
      <c r="D1554">
        <v>8</v>
      </c>
      <c r="E1554">
        <v>1</v>
      </c>
      <c r="H1554">
        <v>1</v>
      </c>
      <c r="I1554">
        <v>1</v>
      </c>
      <c r="J1554">
        <v>1</v>
      </c>
      <c r="K1554">
        <v>1</v>
      </c>
      <c r="L1554">
        <v>1</v>
      </c>
      <c r="M1554">
        <v>1</v>
      </c>
      <c r="N1554">
        <v>1</v>
      </c>
      <c r="O1554">
        <v>1</v>
      </c>
      <c r="P1554">
        <v>1</v>
      </c>
    </row>
    <row r="1555" spans="1:16" x14ac:dyDescent="0.25">
      <c r="A1555" t="s">
        <v>13</v>
      </c>
      <c r="B1555" t="s">
        <v>168</v>
      </c>
      <c r="C1555" t="s">
        <v>114</v>
      </c>
      <c r="D1555">
        <v>8</v>
      </c>
      <c r="E1555">
        <v>1</v>
      </c>
      <c r="H1555">
        <v>1</v>
      </c>
      <c r="I1555">
        <v>1</v>
      </c>
      <c r="J1555">
        <v>1</v>
      </c>
      <c r="K1555">
        <v>1</v>
      </c>
      <c r="L1555">
        <v>1</v>
      </c>
      <c r="M1555">
        <v>1</v>
      </c>
      <c r="N1555">
        <v>1</v>
      </c>
      <c r="O1555">
        <v>1</v>
      </c>
      <c r="P1555">
        <v>1</v>
      </c>
    </row>
    <row r="1556" spans="1:16" x14ac:dyDescent="0.25">
      <c r="A1556" t="s">
        <v>13</v>
      </c>
      <c r="B1556" t="s">
        <v>168</v>
      </c>
      <c r="C1556" t="s">
        <v>115</v>
      </c>
      <c r="D1556">
        <v>10</v>
      </c>
      <c r="E1556">
        <v>1</v>
      </c>
      <c r="H1556">
        <v>1</v>
      </c>
      <c r="J1556">
        <v>1</v>
      </c>
      <c r="K1556">
        <v>1</v>
      </c>
      <c r="L1556">
        <v>1</v>
      </c>
      <c r="M1556">
        <v>1</v>
      </c>
      <c r="N1556">
        <v>1</v>
      </c>
      <c r="O1556">
        <v>1</v>
      </c>
      <c r="P1556">
        <v>1</v>
      </c>
    </row>
    <row r="1557" spans="1:16" x14ac:dyDescent="0.25">
      <c r="A1557" t="s">
        <v>13</v>
      </c>
      <c r="B1557" t="s">
        <v>168</v>
      </c>
      <c r="C1557" t="s">
        <v>116</v>
      </c>
      <c r="D1557">
        <v>12</v>
      </c>
      <c r="E1557">
        <v>1</v>
      </c>
      <c r="H1557">
        <v>1</v>
      </c>
      <c r="K1557">
        <v>1</v>
      </c>
      <c r="N1557">
        <v>1</v>
      </c>
      <c r="O1557">
        <v>1</v>
      </c>
    </row>
    <row r="1558" spans="1:16" x14ac:dyDescent="0.25">
      <c r="A1558" t="s">
        <v>13</v>
      </c>
      <c r="B1558" t="s">
        <v>168</v>
      </c>
      <c r="C1558" t="s">
        <v>117</v>
      </c>
      <c r="D1558">
        <v>12</v>
      </c>
      <c r="E1558">
        <v>1</v>
      </c>
      <c r="H1558">
        <v>1</v>
      </c>
      <c r="K1558">
        <v>1</v>
      </c>
      <c r="N1558">
        <v>1</v>
      </c>
      <c r="O1558">
        <v>1</v>
      </c>
    </row>
    <row r="1559" spans="1:16" x14ac:dyDescent="0.25">
      <c r="A1559" t="s">
        <v>13</v>
      </c>
      <c r="B1559" t="s">
        <v>168</v>
      </c>
      <c r="C1559" t="s">
        <v>118</v>
      </c>
      <c r="D1559">
        <v>10</v>
      </c>
      <c r="E1559">
        <v>1</v>
      </c>
      <c r="H1559">
        <v>1</v>
      </c>
      <c r="J1559">
        <v>1</v>
      </c>
      <c r="K1559">
        <v>1</v>
      </c>
      <c r="L1559">
        <v>1</v>
      </c>
      <c r="M1559">
        <v>1</v>
      </c>
      <c r="N1559">
        <v>1</v>
      </c>
      <c r="O1559">
        <v>1</v>
      </c>
      <c r="P1559">
        <v>1</v>
      </c>
    </row>
    <row r="1560" spans="1:16" x14ac:dyDescent="0.25">
      <c r="A1560" t="s">
        <v>13</v>
      </c>
      <c r="B1560" t="s">
        <v>168</v>
      </c>
      <c r="C1560" t="s">
        <v>119</v>
      </c>
      <c r="D1560">
        <v>30</v>
      </c>
      <c r="E1560">
        <v>1</v>
      </c>
      <c r="H1560">
        <v>1</v>
      </c>
      <c r="K1560">
        <v>1</v>
      </c>
      <c r="L1560">
        <v>1</v>
      </c>
      <c r="O1560">
        <v>1</v>
      </c>
      <c r="P1560">
        <v>1</v>
      </c>
    </row>
    <row r="1561" spans="1:16" x14ac:dyDescent="0.25">
      <c r="A1561" t="s">
        <v>13</v>
      </c>
      <c r="B1561" t="s">
        <v>168</v>
      </c>
      <c r="C1561" t="s">
        <v>119</v>
      </c>
      <c r="D1561">
        <v>30</v>
      </c>
      <c r="E1561">
        <v>1</v>
      </c>
      <c r="L1561">
        <v>1</v>
      </c>
      <c r="O1561">
        <v>1</v>
      </c>
      <c r="P1561">
        <v>1</v>
      </c>
    </row>
    <row r="1562" spans="1:16" x14ac:dyDescent="0.25">
      <c r="A1562" t="s">
        <v>13</v>
      </c>
      <c r="B1562" t="s">
        <v>168</v>
      </c>
      <c r="C1562" t="s">
        <v>120</v>
      </c>
      <c r="D1562">
        <v>300</v>
      </c>
      <c r="F1562">
        <v>1</v>
      </c>
      <c r="M1562">
        <v>1</v>
      </c>
      <c r="O1562">
        <v>1</v>
      </c>
      <c r="P1562">
        <v>1</v>
      </c>
    </row>
    <row r="1563" spans="1:16" x14ac:dyDescent="0.25">
      <c r="A1563" t="s">
        <v>13</v>
      </c>
      <c r="B1563" t="s">
        <v>168</v>
      </c>
      <c r="C1563" t="s">
        <v>121</v>
      </c>
      <c r="D1563">
        <v>34</v>
      </c>
      <c r="F1563">
        <v>1</v>
      </c>
      <c r="H1563">
        <v>1</v>
      </c>
      <c r="J1563">
        <v>1</v>
      </c>
      <c r="K1563">
        <v>1</v>
      </c>
      <c r="L1563">
        <v>1</v>
      </c>
      <c r="O1563">
        <v>1</v>
      </c>
      <c r="P1563">
        <v>1</v>
      </c>
    </row>
    <row r="1564" spans="1:16" x14ac:dyDescent="0.25">
      <c r="A1564" t="s">
        <v>13</v>
      </c>
      <c r="B1564" t="s">
        <v>168</v>
      </c>
      <c r="C1564" t="s">
        <v>122</v>
      </c>
      <c r="D1564">
        <v>21</v>
      </c>
      <c r="E1564">
        <v>1</v>
      </c>
      <c r="J1564">
        <v>1</v>
      </c>
    </row>
    <row r="1565" spans="1:16" x14ac:dyDescent="0.25">
      <c r="A1565" t="s">
        <v>13</v>
      </c>
      <c r="B1565" t="s">
        <v>168</v>
      </c>
      <c r="C1565" t="s">
        <v>123</v>
      </c>
      <c r="D1565">
        <v>18</v>
      </c>
      <c r="E1565">
        <v>1</v>
      </c>
      <c r="H1565">
        <v>1</v>
      </c>
      <c r="I1565">
        <v>1</v>
      </c>
      <c r="O1565">
        <v>1</v>
      </c>
    </row>
    <row r="1566" spans="1:16" x14ac:dyDescent="0.25">
      <c r="A1566" t="s">
        <v>13</v>
      </c>
      <c r="B1566" t="s">
        <v>168</v>
      </c>
      <c r="C1566" t="s">
        <v>124</v>
      </c>
      <c r="D1566">
        <v>24</v>
      </c>
      <c r="E1566">
        <v>1</v>
      </c>
      <c r="H1566">
        <v>1</v>
      </c>
      <c r="K1566">
        <v>1</v>
      </c>
    </row>
    <row r="1567" spans="1:16" x14ac:dyDescent="0.25">
      <c r="A1567" t="s">
        <v>13</v>
      </c>
      <c r="B1567" t="s">
        <v>168</v>
      </c>
      <c r="C1567" t="s">
        <v>125</v>
      </c>
      <c r="D1567">
        <v>30</v>
      </c>
      <c r="G1567">
        <v>1</v>
      </c>
      <c r="K1567">
        <v>1</v>
      </c>
      <c r="O1567">
        <v>1</v>
      </c>
      <c r="P1567">
        <v>1</v>
      </c>
    </row>
    <row r="1568" spans="1:16" x14ac:dyDescent="0.25">
      <c r="A1568" t="s">
        <v>13</v>
      </c>
      <c r="B1568" t="s">
        <v>168</v>
      </c>
      <c r="C1568" t="s">
        <v>228</v>
      </c>
      <c r="D1568">
        <v>154</v>
      </c>
      <c r="F1568">
        <v>1</v>
      </c>
      <c r="H1568">
        <v>1</v>
      </c>
      <c r="L1568">
        <v>1</v>
      </c>
      <c r="M1568">
        <v>1</v>
      </c>
      <c r="N1568">
        <v>1</v>
      </c>
      <c r="O1568">
        <v>1</v>
      </c>
    </row>
    <row r="1569" spans="1:16" x14ac:dyDescent="0.25">
      <c r="A1569" t="s">
        <v>13</v>
      </c>
      <c r="B1569" t="s">
        <v>168</v>
      </c>
      <c r="C1569" t="s">
        <v>126</v>
      </c>
      <c r="D1569">
        <v>20</v>
      </c>
      <c r="E1569">
        <v>1</v>
      </c>
      <c r="J1569">
        <v>1</v>
      </c>
    </row>
    <row r="1570" spans="1:16" x14ac:dyDescent="0.25">
      <c r="A1570" t="s">
        <v>13</v>
      </c>
      <c r="B1570" t="s">
        <v>168</v>
      </c>
      <c r="C1570" t="s">
        <v>127</v>
      </c>
      <c r="D1570">
        <v>24</v>
      </c>
      <c r="E1570">
        <v>1</v>
      </c>
      <c r="H1570">
        <v>1</v>
      </c>
    </row>
    <row r="1571" spans="1:16" x14ac:dyDescent="0.25">
      <c r="A1571" t="s">
        <v>13</v>
      </c>
      <c r="B1571" t="s">
        <v>168</v>
      </c>
      <c r="C1571" t="s">
        <v>128</v>
      </c>
      <c r="D1571">
        <v>32</v>
      </c>
      <c r="E1571">
        <v>1</v>
      </c>
      <c r="H1571">
        <v>1</v>
      </c>
      <c r="K1571">
        <v>1</v>
      </c>
      <c r="L1571">
        <v>1</v>
      </c>
      <c r="O1571">
        <v>1</v>
      </c>
    </row>
    <row r="1572" spans="1:16" x14ac:dyDescent="0.25">
      <c r="A1572" t="s">
        <v>13</v>
      </c>
      <c r="B1572" t="s">
        <v>168</v>
      </c>
      <c r="C1572" t="s">
        <v>129</v>
      </c>
      <c r="D1572">
        <v>50</v>
      </c>
      <c r="E1572">
        <v>1</v>
      </c>
      <c r="L1572">
        <v>1</v>
      </c>
      <c r="P1572">
        <v>1</v>
      </c>
    </row>
    <row r="1573" spans="1:16" x14ac:dyDescent="0.25">
      <c r="A1573" t="s">
        <v>13</v>
      </c>
      <c r="B1573" t="s">
        <v>168</v>
      </c>
      <c r="C1573" t="s">
        <v>130</v>
      </c>
      <c r="D1573">
        <v>30</v>
      </c>
      <c r="E1573">
        <v>1</v>
      </c>
      <c r="H1573">
        <v>1</v>
      </c>
      <c r="K1573">
        <v>1</v>
      </c>
      <c r="O1573">
        <v>1</v>
      </c>
    </row>
    <row r="1574" spans="1:16" x14ac:dyDescent="0.25">
      <c r="A1574" t="s">
        <v>13</v>
      </c>
      <c r="B1574" t="s">
        <v>168</v>
      </c>
      <c r="C1574" t="s">
        <v>131</v>
      </c>
      <c r="D1574">
        <v>42</v>
      </c>
      <c r="E1574">
        <v>1</v>
      </c>
      <c r="K1574">
        <v>1</v>
      </c>
      <c r="N1574">
        <v>1</v>
      </c>
      <c r="O1574">
        <v>1</v>
      </c>
      <c r="P1574">
        <v>1</v>
      </c>
    </row>
    <row r="1575" spans="1:16" x14ac:dyDescent="0.25">
      <c r="A1575" t="s">
        <v>13</v>
      </c>
      <c r="B1575" t="s">
        <v>168</v>
      </c>
      <c r="C1575" t="s">
        <v>132</v>
      </c>
      <c r="D1575">
        <v>20</v>
      </c>
      <c r="E1575">
        <v>1</v>
      </c>
      <c r="H1575">
        <v>1</v>
      </c>
      <c r="L1575">
        <v>1</v>
      </c>
    </row>
    <row r="1576" spans="1:16" x14ac:dyDescent="0.25">
      <c r="A1576" t="s">
        <v>13</v>
      </c>
      <c r="B1576" t="s">
        <v>168</v>
      </c>
      <c r="C1576" t="s">
        <v>132</v>
      </c>
      <c r="D1576">
        <v>20</v>
      </c>
      <c r="E1576">
        <v>1</v>
      </c>
      <c r="H1576">
        <v>1</v>
      </c>
      <c r="L1576">
        <v>1</v>
      </c>
    </row>
    <row r="1577" spans="1:16" x14ac:dyDescent="0.25">
      <c r="A1577" t="s">
        <v>13</v>
      </c>
      <c r="B1577" t="s">
        <v>168</v>
      </c>
      <c r="C1577" t="s">
        <v>133</v>
      </c>
      <c r="D1577">
        <v>30</v>
      </c>
      <c r="E1577">
        <v>1</v>
      </c>
      <c r="H1577">
        <v>1</v>
      </c>
      <c r="I1577">
        <v>1</v>
      </c>
      <c r="K1577">
        <v>1</v>
      </c>
      <c r="L1577">
        <v>1</v>
      </c>
      <c r="O1577">
        <v>1</v>
      </c>
    </row>
    <row r="1578" spans="1:16" x14ac:dyDescent="0.25">
      <c r="A1578" t="s">
        <v>13</v>
      </c>
      <c r="B1578" t="s">
        <v>168</v>
      </c>
      <c r="C1578" t="s">
        <v>134</v>
      </c>
      <c r="D1578">
        <v>20</v>
      </c>
      <c r="E1578">
        <v>1</v>
      </c>
      <c r="H1578">
        <v>1</v>
      </c>
      <c r="L1578">
        <v>1</v>
      </c>
    </row>
    <row r="1579" spans="1:16" x14ac:dyDescent="0.25">
      <c r="A1579" t="s">
        <v>13</v>
      </c>
      <c r="B1579" t="s">
        <v>168</v>
      </c>
      <c r="C1579" t="s">
        <v>135</v>
      </c>
      <c r="D1579">
        <v>18</v>
      </c>
      <c r="E1579">
        <v>1</v>
      </c>
      <c r="H1579">
        <v>1</v>
      </c>
      <c r="K1579">
        <v>1</v>
      </c>
      <c r="L1579">
        <v>1</v>
      </c>
      <c r="M1579">
        <v>1</v>
      </c>
      <c r="N1579">
        <v>1</v>
      </c>
      <c r="O1579">
        <v>1</v>
      </c>
      <c r="P1579">
        <v>1</v>
      </c>
    </row>
    <row r="1580" spans="1:16" x14ac:dyDescent="0.25">
      <c r="A1580" t="s">
        <v>13</v>
      </c>
      <c r="B1580" t="s">
        <v>168</v>
      </c>
      <c r="C1580" t="s">
        <v>229</v>
      </c>
      <c r="D1580">
        <v>20</v>
      </c>
      <c r="E1580">
        <v>1</v>
      </c>
    </row>
    <row r="1581" spans="1:16" x14ac:dyDescent="0.25">
      <c r="A1581" t="s">
        <v>13</v>
      </c>
      <c r="B1581" t="s">
        <v>168</v>
      </c>
      <c r="C1581" t="s">
        <v>136</v>
      </c>
      <c r="D1581">
        <v>40</v>
      </c>
      <c r="E1581">
        <v>1</v>
      </c>
      <c r="H1581">
        <v>1</v>
      </c>
      <c r="K1581">
        <v>1</v>
      </c>
      <c r="L1581">
        <v>1</v>
      </c>
      <c r="O1581">
        <v>1</v>
      </c>
      <c r="P1581">
        <v>1</v>
      </c>
    </row>
    <row r="1582" spans="1:16" x14ac:dyDescent="0.25">
      <c r="A1582" t="s">
        <v>13</v>
      </c>
      <c r="B1582" t="s">
        <v>168</v>
      </c>
      <c r="C1582" t="s">
        <v>137</v>
      </c>
      <c r="D1582">
        <v>37</v>
      </c>
      <c r="E1582">
        <v>1</v>
      </c>
      <c r="M1582">
        <v>1</v>
      </c>
      <c r="O1582">
        <v>1</v>
      </c>
      <c r="P1582">
        <v>1</v>
      </c>
    </row>
    <row r="1583" spans="1:16" x14ac:dyDescent="0.25">
      <c r="A1583" t="s">
        <v>13</v>
      </c>
      <c r="B1583" t="s">
        <v>168</v>
      </c>
      <c r="C1583" t="s">
        <v>137</v>
      </c>
      <c r="D1583">
        <v>34</v>
      </c>
      <c r="E1583">
        <v>1</v>
      </c>
      <c r="H1583">
        <v>1</v>
      </c>
      <c r="K1583">
        <v>1</v>
      </c>
      <c r="L1583">
        <v>1</v>
      </c>
      <c r="M1583">
        <v>1</v>
      </c>
      <c r="N1583">
        <v>1</v>
      </c>
      <c r="O1583">
        <v>1</v>
      </c>
      <c r="P1583">
        <v>1</v>
      </c>
    </row>
    <row r="1584" spans="1:16" x14ac:dyDescent="0.25">
      <c r="A1584" t="s">
        <v>13</v>
      </c>
      <c r="B1584" t="s">
        <v>168</v>
      </c>
      <c r="C1584" t="s">
        <v>138</v>
      </c>
      <c r="D1584">
        <v>14</v>
      </c>
      <c r="E1584">
        <v>1</v>
      </c>
      <c r="I1584">
        <v>1</v>
      </c>
      <c r="M1584">
        <v>1</v>
      </c>
      <c r="O1584">
        <v>1</v>
      </c>
      <c r="P1584">
        <v>1</v>
      </c>
    </row>
    <row r="1585" spans="1:16" x14ac:dyDescent="0.25">
      <c r="A1585" t="s">
        <v>13</v>
      </c>
      <c r="B1585" t="s">
        <v>168</v>
      </c>
      <c r="C1585" t="s">
        <v>139</v>
      </c>
      <c r="D1585">
        <v>20</v>
      </c>
      <c r="E1585">
        <v>1</v>
      </c>
      <c r="L1585">
        <v>1</v>
      </c>
    </row>
    <row r="1586" spans="1:16" x14ac:dyDescent="0.25">
      <c r="A1586" t="s">
        <v>13</v>
      </c>
      <c r="B1586" t="s">
        <v>168</v>
      </c>
      <c r="C1586" t="s">
        <v>140</v>
      </c>
      <c r="D1586">
        <v>20</v>
      </c>
      <c r="E1586">
        <v>1</v>
      </c>
      <c r="L1586">
        <v>1</v>
      </c>
    </row>
    <row r="1587" spans="1:16" x14ac:dyDescent="0.25">
      <c r="A1587" t="s">
        <v>13</v>
      </c>
      <c r="B1587" t="s">
        <v>168</v>
      </c>
      <c r="C1587" t="s">
        <v>230</v>
      </c>
      <c r="D1587">
        <v>217</v>
      </c>
      <c r="F1587">
        <v>1</v>
      </c>
      <c r="L1587">
        <v>1</v>
      </c>
      <c r="P1587">
        <v>1</v>
      </c>
    </row>
    <row r="1588" spans="1:16" x14ac:dyDescent="0.25">
      <c r="A1588" t="s">
        <v>13</v>
      </c>
      <c r="B1588" t="s">
        <v>168</v>
      </c>
      <c r="C1588" t="s">
        <v>231</v>
      </c>
      <c r="D1588">
        <v>40</v>
      </c>
      <c r="E1588">
        <v>1</v>
      </c>
      <c r="K1588">
        <v>1</v>
      </c>
      <c r="L1588">
        <v>1</v>
      </c>
      <c r="O1588">
        <v>1</v>
      </c>
      <c r="P1588">
        <v>1</v>
      </c>
    </row>
    <row r="1589" spans="1:16" x14ac:dyDescent="0.25">
      <c r="A1589" t="s">
        <v>13</v>
      </c>
      <c r="B1589" t="s">
        <v>168</v>
      </c>
      <c r="C1589" t="s">
        <v>232</v>
      </c>
      <c r="D1589">
        <v>78</v>
      </c>
      <c r="F1589">
        <v>1</v>
      </c>
      <c r="K1589">
        <v>1</v>
      </c>
      <c r="L1589">
        <v>1</v>
      </c>
      <c r="O1589">
        <v>1</v>
      </c>
      <c r="P1589">
        <v>1</v>
      </c>
    </row>
    <row r="1590" spans="1:16" x14ac:dyDescent="0.25">
      <c r="A1590" t="s">
        <v>13</v>
      </c>
      <c r="B1590" t="s">
        <v>168</v>
      </c>
      <c r="C1590" t="s">
        <v>141</v>
      </c>
      <c r="D1590">
        <v>45</v>
      </c>
      <c r="G1590">
        <v>1</v>
      </c>
      <c r="K1590">
        <v>1</v>
      </c>
      <c r="P1590">
        <v>1</v>
      </c>
    </row>
    <row r="1591" spans="1:16" x14ac:dyDescent="0.25">
      <c r="A1591" t="s">
        <v>13</v>
      </c>
      <c r="B1591" t="s">
        <v>168</v>
      </c>
      <c r="C1591" t="s">
        <v>142</v>
      </c>
      <c r="D1591">
        <v>24</v>
      </c>
      <c r="E1591">
        <v>1</v>
      </c>
      <c r="K1591">
        <v>1</v>
      </c>
      <c r="L1591">
        <v>1</v>
      </c>
      <c r="P1591">
        <v>1</v>
      </c>
    </row>
    <row r="1592" spans="1:16" x14ac:dyDescent="0.25">
      <c r="A1592" t="s">
        <v>13</v>
      </c>
      <c r="B1592" t="s">
        <v>168</v>
      </c>
      <c r="C1592" t="s">
        <v>143</v>
      </c>
      <c r="D1592">
        <v>15</v>
      </c>
      <c r="E1592">
        <v>1</v>
      </c>
      <c r="H1592">
        <v>1</v>
      </c>
      <c r="O1592">
        <v>1</v>
      </c>
      <c r="P1592">
        <v>1</v>
      </c>
    </row>
    <row r="1593" spans="1:16" x14ac:dyDescent="0.25">
      <c r="A1593" t="s">
        <v>13</v>
      </c>
      <c r="B1593" t="s">
        <v>168</v>
      </c>
      <c r="C1593" t="s">
        <v>144</v>
      </c>
      <c r="D1593">
        <v>15</v>
      </c>
      <c r="E1593">
        <v>1</v>
      </c>
      <c r="N1593">
        <v>1</v>
      </c>
      <c r="O1593">
        <v>1</v>
      </c>
      <c r="P1593">
        <v>1</v>
      </c>
    </row>
    <row r="1594" spans="1:16" x14ac:dyDescent="0.25">
      <c r="A1594" t="s">
        <v>13</v>
      </c>
      <c r="B1594" t="s">
        <v>168</v>
      </c>
      <c r="C1594" t="s">
        <v>145</v>
      </c>
      <c r="D1594">
        <v>12</v>
      </c>
      <c r="E1594">
        <v>1</v>
      </c>
      <c r="L1594">
        <v>1</v>
      </c>
      <c r="N1594">
        <v>1</v>
      </c>
      <c r="O1594">
        <v>1</v>
      </c>
      <c r="P1594">
        <v>1</v>
      </c>
    </row>
    <row r="1595" spans="1:16" x14ac:dyDescent="0.25">
      <c r="A1595" t="s">
        <v>13</v>
      </c>
      <c r="B1595" t="s">
        <v>168</v>
      </c>
      <c r="C1595" t="s">
        <v>146</v>
      </c>
      <c r="D1595">
        <v>12</v>
      </c>
      <c r="E1595">
        <v>1</v>
      </c>
      <c r="L1595">
        <v>1</v>
      </c>
      <c r="M1595">
        <v>1</v>
      </c>
      <c r="N1595">
        <v>1</v>
      </c>
      <c r="O1595">
        <v>1</v>
      </c>
      <c r="P1595">
        <v>1</v>
      </c>
    </row>
    <row r="1596" spans="1:16" x14ac:dyDescent="0.25">
      <c r="A1596" t="s">
        <v>13</v>
      </c>
      <c r="B1596" t="s">
        <v>168</v>
      </c>
      <c r="C1596" t="s">
        <v>147</v>
      </c>
      <c r="D1596">
        <v>12</v>
      </c>
      <c r="E1596">
        <v>1</v>
      </c>
      <c r="L1596">
        <v>1</v>
      </c>
      <c r="M1596">
        <v>1</v>
      </c>
      <c r="N1596">
        <v>1</v>
      </c>
      <c r="O1596">
        <v>1</v>
      </c>
      <c r="P1596">
        <v>1</v>
      </c>
    </row>
    <row r="1597" spans="1:16" x14ac:dyDescent="0.25">
      <c r="A1597" t="s">
        <v>13</v>
      </c>
      <c r="B1597" t="s">
        <v>168</v>
      </c>
      <c r="C1597" t="s">
        <v>148</v>
      </c>
      <c r="D1597">
        <v>12</v>
      </c>
      <c r="E1597">
        <v>1</v>
      </c>
      <c r="L1597">
        <v>1</v>
      </c>
      <c r="M1597">
        <v>1</v>
      </c>
      <c r="N1597">
        <v>1</v>
      </c>
      <c r="O1597">
        <v>1</v>
      </c>
      <c r="P1597">
        <v>1</v>
      </c>
    </row>
    <row r="1598" spans="1:16" x14ac:dyDescent="0.25">
      <c r="A1598" t="s">
        <v>13</v>
      </c>
      <c r="B1598" t="s">
        <v>168</v>
      </c>
      <c r="C1598" t="s">
        <v>149</v>
      </c>
      <c r="D1598">
        <v>12</v>
      </c>
      <c r="E1598">
        <v>1</v>
      </c>
      <c r="L1598">
        <v>1</v>
      </c>
      <c r="M1598">
        <v>1</v>
      </c>
      <c r="N1598">
        <v>1</v>
      </c>
      <c r="O1598">
        <v>1</v>
      </c>
      <c r="P1598">
        <v>1</v>
      </c>
    </row>
    <row r="1599" spans="1:16" x14ac:dyDescent="0.25">
      <c r="A1599" t="s">
        <v>13</v>
      </c>
      <c r="B1599" t="s">
        <v>168</v>
      </c>
      <c r="C1599" t="s">
        <v>150</v>
      </c>
      <c r="D1599">
        <v>12</v>
      </c>
      <c r="E1599">
        <v>1</v>
      </c>
      <c r="L1599">
        <v>1</v>
      </c>
      <c r="M1599">
        <v>1</v>
      </c>
      <c r="N1599">
        <v>1</v>
      </c>
      <c r="O1599">
        <v>1</v>
      </c>
      <c r="P1599">
        <v>1</v>
      </c>
    </row>
    <row r="1600" spans="1:16" x14ac:dyDescent="0.25">
      <c r="A1600" t="s">
        <v>13</v>
      </c>
      <c r="B1600" t="s">
        <v>168</v>
      </c>
      <c r="C1600" t="s">
        <v>151</v>
      </c>
      <c r="D1600">
        <v>12</v>
      </c>
      <c r="E1600">
        <v>1</v>
      </c>
      <c r="L1600">
        <v>1</v>
      </c>
      <c r="M1600">
        <v>1</v>
      </c>
      <c r="N1600">
        <v>1</v>
      </c>
      <c r="O1600">
        <v>1</v>
      </c>
      <c r="P1600">
        <v>1</v>
      </c>
    </row>
    <row r="1601" spans="1:16" x14ac:dyDescent="0.25">
      <c r="A1601" t="s">
        <v>13</v>
      </c>
      <c r="B1601" t="s">
        <v>168</v>
      </c>
      <c r="C1601" t="s">
        <v>152</v>
      </c>
      <c r="D1601">
        <v>12</v>
      </c>
      <c r="E1601">
        <v>1</v>
      </c>
      <c r="L1601">
        <v>1</v>
      </c>
      <c r="M1601">
        <v>1</v>
      </c>
      <c r="N1601">
        <v>1</v>
      </c>
      <c r="O1601">
        <v>1</v>
      </c>
      <c r="P1601">
        <v>1</v>
      </c>
    </row>
    <row r="1602" spans="1:16" x14ac:dyDescent="0.25">
      <c r="A1602" t="s">
        <v>15</v>
      </c>
      <c r="B1602" t="s">
        <v>168</v>
      </c>
      <c r="C1602" t="s">
        <v>25</v>
      </c>
      <c r="D1602">
        <v>60</v>
      </c>
      <c r="E1602">
        <v>1</v>
      </c>
      <c r="P1602">
        <v>1</v>
      </c>
    </row>
    <row r="1603" spans="1:16" x14ac:dyDescent="0.25">
      <c r="A1603" t="s">
        <v>15</v>
      </c>
      <c r="B1603" t="s">
        <v>168</v>
      </c>
      <c r="C1603" t="s">
        <v>26</v>
      </c>
      <c r="D1603">
        <v>30</v>
      </c>
      <c r="E1603">
        <v>1</v>
      </c>
      <c r="L1603">
        <v>1</v>
      </c>
    </row>
    <row r="1604" spans="1:16" x14ac:dyDescent="0.25">
      <c r="A1604" t="s">
        <v>15</v>
      </c>
      <c r="B1604" t="s">
        <v>168</v>
      </c>
      <c r="C1604" t="s">
        <v>27</v>
      </c>
      <c r="D1604">
        <v>12</v>
      </c>
      <c r="E1604">
        <v>1</v>
      </c>
      <c r="P1604">
        <v>1</v>
      </c>
    </row>
    <row r="1605" spans="1:16" x14ac:dyDescent="0.25">
      <c r="A1605" t="s">
        <v>15</v>
      </c>
      <c r="B1605" t="s">
        <v>168</v>
      </c>
      <c r="C1605" t="s">
        <v>28</v>
      </c>
      <c r="D1605">
        <v>16</v>
      </c>
      <c r="E1605">
        <v>1</v>
      </c>
      <c r="H1605">
        <v>1</v>
      </c>
      <c r="O1605">
        <v>1</v>
      </c>
      <c r="P1605">
        <v>1</v>
      </c>
    </row>
    <row r="1606" spans="1:16" x14ac:dyDescent="0.25">
      <c r="A1606" t="s">
        <v>15</v>
      </c>
      <c r="B1606" t="s">
        <v>168</v>
      </c>
      <c r="C1606" t="s">
        <v>29</v>
      </c>
      <c r="D1606">
        <v>16</v>
      </c>
      <c r="E1606">
        <v>1</v>
      </c>
      <c r="H1606">
        <v>1</v>
      </c>
      <c r="O1606">
        <v>1</v>
      </c>
      <c r="P1606">
        <v>1</v>
      </c>
    </row>
    <row r="1607" spans="1:16" x14ac:dyDescent="0.25">
      <c r="A1607" t="s">
        <v>15</v>
      </c>
      <c r="B1607" t="s">
        <v>168</v>
      </c>
      <c r="C1607" t="s">
        <v>30</v>
      </c>
      <c r="D1607">
        <v>32</v>
      </c>
      <c r="E1607">
        <v>1</v>
      </c>
      <c r="N1607">
        <v>1</v>
      </c>
    </row>
    <row r="1608" spans="1:16" x14ac:dyDescent="0.25">
      <c r="A1608" t="s">
        <v>15</v>
      </c>
      <c r="B1608" t="s">
        <v>168</v>
      </c>
      <c r="C1608" t="s">
        <v>31</v>
      </c>
      <c r="D1608">
        <v>12</v>
      </c>
      <c r="E1608">
        <v>1</v>
      </c>
      <c r="O1608">
        <v>1</v>
      </c>
      <c r="P1608">
        <v>1</v>
      </c>
    </row>
    <row r="1609" spans="1:16" x14ac:dyDescent="0.25">
      <c r="A1609" t="s">
        <v>15</v>
      </c>
      <c r="B1609" t="s">
        <v>168</v>
      </c>
      <c r="C1609" t="s">
        <v>32</v>
      </c>
      <c r="D1609">
        <v>20</v>
      </c>
      <c r="E1609">
        <v>1</v>
      </c>
      <c r="P1609">
        <v>1</v>
      </c>
    </row>
    <row r="1610" spans="1:16" x14ac:dyDescent="0.25">
      <c r="A1610" t="s">
        <v>15</v>
      </c>
      <c r="B1610" t="s">
        <v>168</v>
      </c>
      <c r="C1610" t="s">
        <v>33</v>
      </c>
      <c r="D1610">
        <v>18</v>
      </c>
      <c r="E1610">
        <v>1</v>
      </c>
      <c r="N1610">
        <v>1</v>
      </c>
      <c r="P1610">
        <v>1</v>
      </c>
    </row>
    <row r="1611" spans="1:16" x14ac:dyDescent="0.25">
      <c r="A1611" t="s">
        <v>15</v>
      </c>
      <c r="B1611" t="s">
        <v>168</v>
      </c>
      <c r="C1611" t="s">
        <v>169</v>
      </c>
      <c r="D1611">
        <v>12</v>
      </c>
      <c r="E1611">
        <v>1</v>
      </c>
      <c r="L1611">
        <v>1</v>
      </c>
      <c r="O1611">
        <v>1</v>
      </c>
      <c r="P1611">
        <v>1</v>
      </c>
    </row>
    <row r="1612" spans="1:16" x14ac:dyDescent="0.25">
      <c r="A1612" t="s">
        <v>15</v>
      </c>
      <c r="B1612" t="s">
        <v>168</v>
      </c>
      <c r="C1612" t="s">
        <v>170</v>
      </c>
      <c r="D1612">
        <v>12</v>
      </c>
      <c r="E1612">
        <v>1</v>
      </c>
      <c r="K1612">
        <v>1</v>
      </c>
      <c r="N1612">
        <v>1</v>
      </c>
      <c r="O1612">
        <v>1</v>
      </c>
      <c r="P1612">
        <v>1</v>
      </c>
    </row>
    <row r="1613" spans="1:16" x14ac:dyDescent="0.25">
      <c r="A1613" t="s">
        <v>15</v>
      </c>
      <c r="B1613" t="s">
        <v>168</v>
      </c>
      <c r="C1613" t="s">
        <v>171</v>
      </c>
      <c r="D1613">
        <v>12</v>
      </c>
      <c r="E1613">
        <v>1</v>
      </c>
      <c r="L1613">
        <v>1</v>
      </c>
      <c r="O1613">
        <v>1</v>
      </c>
      <c r="P1613">
        <v>1</v>
      </c>
    </row>
    <row r="1614" spans="1:16" x14ac:dyDescent="0.25">
      <c r="A1614" t="s">
        <v>15</v>
      </c>
      <c r="B1614" t="s">
        <v>168</v>
      </c>
      <c r="C1614" t="s">
        <v>172</v>
      </c>
      <c r="D1614">
        <v>12</v>
      </c>
      <c r="E1614">
        <v>1</v>
      </c>
      <c r="O1614">
        <v>1</v>
      </c>
      <c r="P1614">
        <v>1</v>
      </c>
    </row>
    <row r="1615" spans="1:16" x14ac:dyDescent="0.25">
      <c r="A1615" t="s">
        <v>15</v>
      </c>
      <c r="B1615" t="s">
        <v>168</v>
      </c>
      <c r="C1615" t="s">
        <v>173</v>
      </c>
      <c r="D1615">
        <v>211</v>
      </c>
      <c r="F1615">
        <v>1</v>
      </c>
      <c r="O1615">
        <v>1</v>
      </c>
      <c r="P1615">
        <v>1</v>
      </c>
    </row>
    <row r="1616" spans="1:16" x14ac:dyDescent="0.25">
      <c r="A1616" t="s">
        <v>15</v>
      </c>
      <c r="B1616" t="s">
        <v>168</v>
      </c>
      <c r="C1616" t="s">
        <v>174</v>
      </c>
      <c r="D1616">
        <v>12</v>
      </c>
      <c r="E1616">
        <v>1</v>
      </c>
      <c r="O1616">
        <v>1</v>
      </c>
      <c r="P1616">
        <v>1</v>
      </c>
    </row>
    <row r="1617" spans="1:16" x14ac:dyDescent="0.25">
      <c r="A1617" t="s">
        <v>15</v>
      </c>
      <c r="B1617" t="s">
        <v>168</v>
      </c>
      <c r="C1617" t="s">
        <v>175</v>
      </c>
      <c r="D1617">
        <v>12</v>
      </c>
      <c r="E1617">
        <v>1</v>
      </c>
      <c r="L1617">
        <v>1</v>
      </c>
      <c r="O1617">
        <v>1</v>
      </c>
      <c r="P1617">
        <v>1</v>
      </c>
    </row>
    <row r="1618" spans="1:16" x14ac:dyDescent="0.25">
      <c r="A1618" t="s">
        <v>15</v>
      </c>
      <c r="B1618" t="s">
        <v>168</v>
      </c>
      <c r="C1618" t="s">
        <v>176</v>
      </c>
      <c r="D1618">
        <v>24</v>
      </c>
      <c r="E1618">
        <v>1</v>
      </c>
      <c r="O1618">
        <v>1</v>
      </c>
      <c r="P1618">
        <v>1</v>
      </c>
    </row>
    <row r="1619" spans="1:16" x14ac:dyDescent="0.25">
      <c r="A1619" t="s">
        <v>15</v>
      </c>
      <c r="B1619" t="s">
        <v>168</v>
      </c>
      <c r="C1619" t="s">
        <v>177</v>
      </c>
      <c r="D1619">
        <v>24</v>
      </c>
      <c r="E1619">
        <v>1</v>
      </c>
    </row>
    <row r="1620" spans="1:16" x14ac:dyDescent="0.25">
      <c r="A1620" t="s">
        <v>15</v>
      </c>
      <c r="B1620" t="s">
        <v>168</v>
      </c>
      <c r="C1620" t="s">
        <v>178</v>
      </c>
      <c r="D1620">
        <v>20</v>
      </c>
      <c r="E1620">
        <v>1</v>
      </c>
      <c r="P1620">
        <v>1</v>
      </c>
    </row>
    <row r="1621" spans="1:16" x14ac:dyDescent="0.25">
      <c r="A1621" t="s">
        <v>15</v>
      </c>
      <c r="B1621" t="s">
        <v>168</v>
      </c>
      <c r="C1621" t="s">
        <v>179</v>
      </c>
      <c r="D1621">
        <v>24</v>
      </c>
      <c r="E1621">
        <v>1</v>
      </c>
      <c r="P1621">
        <v>1</v>
      </c>
    </row>
    <row r="1622" spans="1:16" x14ac:dyDescent="0.25">
      <c r="A1622" t="s">
        <v>15</v>
      </c>
      <c r="B1622" t="s">
        <v>168</v>
      </c>
      <c r="C1622" t="s">
        <v>180</v>
      </c>
      <c r="D1622">
        <v>99</v>
      </c>
      <c r="F1622">
        <v>1</v>
      </c>
      <c r="H1622">
        <v>1</v>
      </c>
      <c r="I1622">
        <v>1</v>
      </c>
      <c r="J1622">
        <v>1</v>
      </c>
      <c r="M1622">
        <v>1</v>
      </c>
      <c r="P1622">
        <v>1</v>
      </c>
    </row>
    <row r="1623" spans="1:16" x14ac:dyDescent="0.25">
      <c r="A1623" t="s">
        <v>15</v>
      </c>
      <c r="B1623" t="s">
        <v>168</v>
      </c>
      <c r="C1623" t="s">
        <v>181</v>
      </c>
      <c r="D1623">
        <v>12</v>
      </c>
      <c r="E1623">
        <v>1</v>
      </c>
      <c r="O1623">
        <v>1</v>
      </c>
    </row>
    <row r="1624" spans="1:16" x14ac:dyDescent="0.25">
      <c r="A1624" t="s">
        <v>15</v>
      </c>
      <c r="B1624" t="s">
        <v>168</v>
      </c>
      <c r="C1624" t="s">
        <v>182</v>
      </c>
      <c r="D1624">
        <v>12</v>
      </c>
      <c r="E1624">
        <v>1</v>
      </c>
      <c r="J1624">
        <v>1</v>
      </c>
      <c r="O1624">
        <v>1</v>
      </c>
      <c r="P1624">
        <v>1</v>
      </c>
    </row>
    <row r="1625" spans="1:16" x14ac:dyDescent="0.25">
      <c r="A1625" t="s">
        <v>15</v>
      </c>
      <c r="B1625" t="s">
        <v>168</v>
      </c>
      <c r="C1625" t="s">
        <v>183</v>
      </c>
      <c r="D1625">
        <v>12</v>
      </c>
      <c r="E1625">
        <v>1</v>
      </c>
    </row>
    <row r="1626" spans="1:16" x14ac:dyDescent="0.25">
      <c r="A1626" t="s">
        <v>15</v>
      </c>
      <c r="B1626" t="s">
        <v>168</v>
      </c>
      <c r="C1626" t="s">
        <v>184</v>
      </c>
      <c r="D1626">
        <v>12</v>
      </c>
      <c r="E1626">
        <v>1</v>
      </c>
      <c r="L1626">
        <v>1</v>
      </c>
      <c r="O1626">
        <v>1</v>
      </c>
      <c r="P1626">
        <v>1</v>
      </c>
    </row>
    <row r="1627" spans="1:16" x14ac:dyDescent="0.25">
      <c r="A1627" t="s">
        <v>15</v>
      </c>
      <c r="B1627" t="s">
        <v>168</v>
      </c>
      <c r="C1627" t="s">
        <v>185</v>
      </c>
      <c r="D1627">
        <v>25</v>
      </c>
      <c r="G1627">
        <v>1</v>
      </c>
      <c r="O1627">
        <v>1</v>
      </c>
    </row>
    <row r="1628" spans="1:16" x14ac:dyDescent="0.25">
      <c r="A1628" t="s">
        <v>15</v>
      </c>
      <c r="B1628" t="s">
        <v>168</v>
      </c>
      <c r="C1628" t="s">
        <v>186</v>
      </c>
      <c r="D1628">
        <v>40</v>
      </c>
      <c r="E1628">
        <v>1</v>
      </c>
      <c r="L1628">
        <v>1</v>
      </c>
      <c r="O1628">
        <v>1</v>
      </c>
      <c r="P1628">
        <v>1</v>
      </c>
    </row>
    <row r="1629" spans="1:16" x14ac:dyDescent="0.25">
      <c r="A1629" t="s">
        <v>15</v>
      </c>
      <c r="B1629" t="s">
        <v>168</v>
      </c>
      <c r="C1629" t="s">
        <v>187</v>
      </c>
      <c r="D1629">
        <v>75</v>
      </c>
      <c r="F1629">
        <v>1</v>
      </c>
      <c r="O1629">
        <v>1</v>
      </c>
      <c r="P1629">
        <v>1</v>
      </c>
    </row>
    <row r="1630" spans="1:16" x14ac:dyDescent="0.25">
      <c r="A1630" t="s">
        <v>15</v>
      </c>
      <c r="B1630" t="s">
        <v>168</v>
      </c>
      <c r="C1630" t="s">
        <v>34</v>
      </c>
      <c r="D1630">
        <v>12</v>
      </c>
      <c r="E1630">
        <v>1</v>
      </c>
      <c r="L1630">
        <v>1</v>
      </c>
      <c r="O1630">
        <v>1</v>
      </c>
      <c r="P1630">
        <v>1</v>
      </c>
    </row>
    <row r="1631" spans="1:16" x14ac:dyDescent="0.25">
      <c r="A1631" t="s">
        <v>15</v>
      </c>
      <c r="B1631" t="s">
        <v>168</v>
      </c>
      <c r="C1631" t="s">
        <v>188</v>
      </c>
      <c r="D1631">
        <v>55</v>
      </c>
      <c r="F1631">
        <v>1</v>
      </c>
      <c r="P1631">
        <v>1</v>
      </c>
    </row>
    <row r="1632" spans="1:16" x14ac:dyDescent="0.25">
      <c r="A1632" t="s">
        <v>15</v>
      </c>
      <c r="B1632" t="s">
        <v>168</v>
      </c>
      <c r="C1632" t="s">
        <v>35</v>
      </c>
      <c r="D1632">
        <v>38</v>
      </c>
      <c r="E1632">
        <v>1</v>
      </c>
      <c r="O1632">
        <v>1</v>
      </c>
      <c r="P1632">
        <v>1</v>
      </c>
    </row>
    <row r="1633" spans="1:16" x14ac:dyDescent="0.25">
      <c r="A1633" t="s">
        <v>15</v>
      </c>
      <c r="B1633" t="s">
        <v>168</v>
      </c>
      <c r="C1633" t="s">
        <v>36</v>
      </c>
      <c r="D1633">
        <v>18</v>
      </c>
      <c r="E1633">
        <v>1</v>
      </c>
      <c r="P1633">
        <v>1</v>
      </c>
    </row>
    <row r="1634" spans="1:16" x14ac:dyDescent="0.25">
      <c r="A1634" t="s">
        <v>15</v>
      </c>
      <c r="B1634" t="s">
        <v>168</v>
      </c>
      <c r="C1634" t="s">
        <v>37</v>
      </c>
      <c r="D1634">
        <v>18</v>
      </c>
      <c r="E1634">
        <v>1</v>
      </c>
      <c r="O1634">
        <v>1</v>
      </c>
      <c r="P1634">
        <v>1</v>
      </c>
    </row>
    <row r="1635" spans="1:16" x14ac:dyDescent="0.25">
      <c r="A1635" t="s">
        <v>15</v>
      </c>
      <c r="B1635" t="s">
        <v>168</v>
      </c>
      <c r="C1635" t="s">
        <v>38</v>
      </c>
      <c r="D1635">
        <v>16</v>
      </c>
      <c r="E1635">
        <v>1</v>
      </c>
      <c r="H1635">
        <v>1</v>
      </c>
      <c r="O1635">
        <v>1</v>
      </c>
      <c r="P1635">
        <v>1</v>
      </c>
    </row>
    <row r="1636" spans="1:16" x14ac:dyDescent="0.25">
      <c r="A1636" t="s">
        <v>15</v>
      </c>
      <c r="B1636" t="s">
        <v>168</v>
      </c>
      <c r="C1636" t="s">
        <v>39</v>
      </c>
      <c r="D1636">
        <v>18</v>
      </c>
      <c r="E1636">
        <v>1</v>
      </c>
      <c r="P1636">
        <v>1</v>
      </c>
    </row>
    <row r="1637" spans="1:16" x14ac:dyDescent="0.25">
      <c r="A1637" t="s">
        <v>15</v>
      </c>
      <c r="B1637" t="s">
        <v>168</v>
      </c>
      <c r="C1637" t="s">
        <v>40</v>
      </c>
      <c r="D1637">
        <v>18</v>
      </c>
      <c r="E1637">
        <v>1</v>
      </c>
      <c r="H1637">
        <v>1</v>
      </c>
      <c r="L1637">
        <v>1</v>
      </c>
      <c r="O1637">
        <v>1</v>
      </c>
      <c r="P1637">
        <v>1</v>
      </c>
    </row>
    <row r="1638" spans="1:16" x14ac:dyDescent="0.25">
      <c r="A1638" t="s">
        <v>15</v>
      </c>
      <c r="B1638" t="s">
        <v>168</v>
      </c>
      <c r="C1638" t="s">
        <v>41</v>
      </c>
      <c r="D1638">
        <v>12</v>
      </c>
      <c r="E1638">
        <v>1</v>
      </c>
      <c r="O1638">
        <v>1</v>
      </c>
      <c r="P1638">
        <v>1</v>
      </c>
    </row>
    <row r="1639" spans="1:16" x14ac:dyDescent="0.25">
      <c r="A1639" t="s">
        <v>15</v>
      </c>
      <c r="B1639" t="s">
        <v>168</v>
      </c>
      <c r="C1639" t="s">
        <v>42</v>
      </c>
      <c r="D1639">
        <v>12</v>
      </c>
      <c r="E1639">
        <v>1</v>
      </c>
      <c r="K1639">
        <v>1</v>
      </c>
      <c r="L1639">
        <v>1</v>
      </c>
      <c r="O1639">
        <v>1</v>
      </c>
      <c r="P1639">
        <v>1</v>
      </c>
    </row>
    <row r="1640" spans="1:16" x14ac:dyDescent="0.25">
      <c r="A1640" t="s">
        <v>15</v>
      </c>
      <c r="B1640" t="s">
        <v>168</v>
      </c>
      <c r="C1640" t="s">
        <v>43</v>
      </c>
      <c r="D1640">
        <v>12</v>
      </c>
      <c r="E1640">
        <v>1</v>
      </c>
      <c r="M1640">
        <v>1</v>
      </c>
      <c r="O1640">
        <v>1</v>
      </c>
      <c r="P1640">
        <v>1</v>
      </c>
    </row>
    <row r="1641" spans="1:16" x14ac:dyDescent="0.25">
      <c r="A1641" t="s">
        <v>15</v>
      </c>
      <c r="B1641" t="s">
        <v>168</v>
      </c>
      <c r="C1641" t="s">
        <v>189</v>
      </c>
      <c r="D1641">
        <v>30</v>
      </c>
      <c r="E1641">
        <v>1</v>
      </c>
      <c r="H1641">
        <v>1</v>
      </c>
      <c r="K1641">
        <v>1</v>
      </c>
    </row>
    <row r="1642" spans="1:16" x14ac:dyDescent="0.25">
      <c r="A1642" t="s">
        <v>15</v>
      </c>
      <c r="B1642" t="s">
        <v>168</v>
      </c>
      <c r="C1642" t="s">
        <v>189</v>
      </c>
      <c r="D1642">
        <v>30</v>
      </c>
      <c r="E1642">
        <v>1</v>
      </c>
      <c r="N1642">
        <v>1</v>
      </c>
    </row>
    <row r="1643" spans="1:16" x14ac:dyDescent="0.25">
      <c r="A1643" t="s">
        <v>15</v>
      </c>
      <c r="B1643" t="s">
        <v>168</v>
      </c>
      <c r="C1643" t="s">
        <v>190</v>
      </c>
      <c r="D1643">
        <v>36</v>
      </c>
      <c r="E1643">
        <v>1</v>
      </c>
    </row>
    <row r="1644" spans="1:16" x14ac:dyDescent="0.25">
      <c r="A1644" t="s">
        <v>15</v>
      </c>
      <c r="B1644" t="s">
        <v>168</v>
      </c>
      <c r="C1644" t="s">
        <v>191</v>
      </c>
      <c r="D1644">
        <v>48</v>
      </c>
      <c r="E1644">
        <v>1</v>
      </c>
      <c r="O1644">
        <v>1</v>
      </c>
      <c r="P1644">
        <v>1</v>
      </c>
    </row>
    <row r="1645" spans="1:16" x14ac:dyDescent="0.25">
      <c r="A1645" t="s">
        <v>15</v>
      </c>
      <c r="B1645" t="s">
        <v>168</v>
      </c>
      <c r="C1645" t="s">
        <v>192</v>
      </c>
      <c r="D1645">
        <v>36</v>
      </c>
      <c r="E1645">
        <v>1</v>
      </c>
      <c r="L1645">
        <v>1</v>
      </c>
      <c r="P1645">
        <v>1</v>
      </c>
    </row>
    <row r="1646" spans="1:16" x14ac:dyDescent="0.25">
      <c r="A1646" t="s">
        <v>15</v>
      </c>
      <c r="B1646" t="s">
        <v>168</v>
      </c>
      <c r="C1646" t="s">
        <v>193</v>
      </c>
      <c r="D1646">
        <v>36</v>
      </c>
      <c r="E1646">
        <v>1</v>
      </c>
      <c r="P1646">
        <v>1</v>
      </c>
    </row>
    <row r="1647" spans="1:16" x14ac:dyDescent="0.25">
      <c r="A1647" t="s">
        <v>15</v>
      </c>
      <c r="B1647" t="s">
        <v>168</v>
      </c>
      <c r="C1647" t="s">
        <v>194</v>
      </c>
      <c r="D1647">
        <v>48</v>
      </c>
      <c r="E1647">
        <v>1</v>
      </c>
      <c r="K1647">
        <v>1</v>
      </c>
      <c r="L1647">
        <v>1</v>
      </c>
      <c r="O1647">
        <v>1</v>
      </c>
      <c r="P1647">
        <v>1</v>
      </c>
    </row>
    <row r="1648" spans="1:16" x14ac:dyDescent="0.25">
      <c r="A1648" t="s">
        <v>15</v>
      </c>
      <c r="B1648" t="s">
        <v>168</v>
      </c>
      <c r="C1648" t="s">
        <v>195</v>
      </c>
      <c r="D1648">
        <v>72</v>
      </c>
      <c r="E1648">
        <v>1</v>
      </c>
      <c r="O1648">
        <v>1</v>
      </c>
      <c r="P1648">
        <v>1</v>
      </c>
    </row>
    <row r="1649" spans="1:16" x14ac:dyDescent="0.25">
      <c r="A1649" t="s">
        <v>15</v>
      </c>
      <c r="B1649" t="s">
        <v>168</v>
      </c>
      <c r="C1649" t="s">
        <v>196</v>
      </c>
      <c r="D1649">
        <v>60</v>
      </c>
      <c r="E1649">
        <v>1</v>
      </c>
      <c r="P1649">
        <v>1</v>
      </c>
    </row>
    <row r="1650" spans="1:16" x14ac:dyDescent="0.25">
      <c r="A1650" t="s">
        <v>15</v>
      </c>
      <c r="B1650" t="s">
        <v>168</v>
      </c>
      <c r="C1650" t="s">
        <v>197</v>
      </c>
      <c r="D1650">
        <v>48</v>
      </c>
      <c r="E1650">
        <v>1</v>
      </c>
      <c r="K1650">
        <v>1</v>
      </c>
      <c r="P1650">
        <v>1</v>
      </c>
    </row>
    <row r="1651" spans="1:16" x14ac:dyDescent="0.25">
      <c r="A1651" t="s">
        <v>15</v>
      </c>
      <c r="B1651" t="s">
        <v>168</v>
      </c>
      <c r="C1651" t="s">
        <v>198</v>
      </c>
      <c r="D1651">
        <v>72</v>
      </c>
      <c r="E1651">
        <v>1</v>
      </c>
      <c r="O1651">
        <v>1</v>
      </c>
      <c r="P1651">
        <v>1</v>
      </c>
    </row>
    <row r="1652" spans="1:16" x14ac:dyDescent="0.25">
      <c r="A1652" t="s">
        <v>15</v>
      </c>
      <c r="B1652" t="s">
        <v>168</v>
      </c>
      <c r="C1652" t="s">
        <v>199</v>
      </c>
      <c r="D1652">
        <v>60</v>
      </c>
      <c r="E1652">
        <v>1</v>
      </c>
    </row>
    <row r="1653" spans="1:16" x14ac:dyDescent="0.25">
      <c r="A1653" t="s">
        <v>15</v>
      </c>
      <c r="B1653" t="s">
        <v>168</v>
      </c>
      <c r="C1653" t="s">
        <v>200</v>
      </c>
      <c r="D1653">
        <v>36</v>
      </c>
      <c r="E1653">
        <v>1</v>
      </c>
      <c r="P1653">
        <v>1</v>
      </c>
    </row>
    <row r="1654" spans="1:16" x14ac:dyDescent="0.25">
      <c r="A1654" t="s">
        <v>15</v>
      </c>
      <c r="B1654" t="s">
        <v>168</v>
      </c>
      <c r="C1654" t="s">
        <v>44</v>
      </c>
      <c r="D1654">
        <v>300</v>
      </c>
      <c r="F1654">
        <v>1</v>
      </c>
      <c r="M1654">
        <v>1</v>
      </c>
      <c r="P1654">
        <v>1</v>
      </c>
    </row>
    <row r="1655" spans="1:16" x14ac:dyDescent="0.25">
      <c r="A1655" t="s">
        <v>15</v>
      </c>
      <c r="B1655" t="s">
        <v>168</v>
      </c>
      <c r="C1655" t="s">
        <v>201</v>
      </c>
      <c r="D1655">
        <v>8</v>
      </c>
      <c r="E1655">
        <v>1</v>
      </c>
      <c r="H1655">
        <v>1</v>
      </c>
      <c r="I1655">
        <v>1</v>
      </c>
      <c r="J1655">
        <v>1</v>
      </c>
      <c r="K1655">
        <v>1</v>
      </c>
      <c r="L1655">
        <v>1</v>
      </c>
      <c r="M1655">
        <v>1</v>
      </c>
      <c r="N1655">
        <v>1</v>
      </c>
      <c r="O1655">
        <v>1</v>
      </c>
      <c r="P1655">
        <v>1</v>
      </c>
    </row>
    <row r="1656" spans="1:16" x14ac:dyDescent="0.25">
      <c r="A1656" t="s">
        <v>15</v>
      </c>
      <c r="B1656" t="s">
        <v>168</v>
      </c>
      <c r="C1656" t="s">
        <v>45</v>
      </c>
      <c r="D1656">
        <v>249</v>
      </c>
      <c r="F1656">
        <v>1</v>
      </c>
    </row>
    <row r="1657" spans="1:16" x14ac:dyDescent="0.25">
      <c r="A1657" t="s">
        <v>15</v>
      </c>
      <c r="B1657" t="s">
        <v>168</v>
      </c>
      <c r="C1657" t="s">
        <v>46</v>
      </c>
      <c r="D1657">
        <v>100</v>
      </c>
      <c r="F1657">
        <v>1</v>
      </c>
    </row>
    <row r="1658" spans="1:16" x14ac:dyDescent="0.25">
      <c r="A1658" t="s">
        <v>15</v>
      </c>
      <c r="B1658" t="s">
        <v>168</v>
      </c>
      <c r="C1658" t="s">
        <v>47</v>
      </c>
      <c r="D1658">
        <v>20</v>
      </c>
      <c r="E1658">
        <v>1</v>
      </c>
      <c r="P1658">
        <v>1</v>
      </c>
    </row>
    <row r="1659" spans="1:16" x14ac:dyDescent="0.25">
      <c r="A1659" t="s">
        <v>15</v>
      </c>
      <c r="B1659" t="s">
        <v>168</v>
      </c>
      <c r="C1659" t="s">
        <v>48</v>
      </c>
      <c r="D1659">
        <v>20</v>
      </c>
      <c r="E1659">
        <v>1</v>
      </c>
    </row>
    <row r="1660" spans="1:16" x14ac:dyDescent="0.25">
      <c r="A1660" t="s">
        <v>15</v>
      </c>
      <c r="B1660" t="s">
        <v>168</v>
      </c>
      <c r="C1660" t="s">
        <v>49</v>
      </c>
      <c r="D1660">
        <v>100</v>
      </c>
      <c r="F1660">
        <v>1</v>
      </c>
      <c r="O1660">
        <v>1</v>
      </c>
      <c r="P1660">
        <v>1</v>
      </c>
    </row>
    <row r="1661" spans="1:16" x14ac:dyDescent="0.25">
      <c r="A1661" t="s">
        <v>15</v>
      </c>
      <c r="B1661" t="s">
        <v>168</v>
      </c>
      <c r="C1661" t="s">
        <v>202</v>
      </c>
      <c r="D1661">
        <v>20</v>
      </c>
      <c r="E1661">
        <v>1</v>
      </c>
    </row>
    <row r="1662" spans="1:16" x14ac:dyDescent="0.25">
      <c r="A1662" t="s">
        <v>15</v>
      </c>
      <c r="B1662" t="s">
        <v>168</v>
      </c>
      <c r="C1662" t="s">
        <v>50</v>
      </c>
      <c r="D1662">
        <v>100</v>
      </c>
      <c r="F1662">
        <v>1</v>
      </c>
      <c r="I1662">
        <v>1</v>
      </c>
      <c r="N1662">
        <v>1</v>
      </c>
    </row>
    <row r="1663" spans="1:16" x14ac:dyDescent="0.25">
      <c r="A1663" t="s">
        <v>15</v>
      </c>
      <c r="B1663" t="s">
        <v>168</v>
      </c>
      <c r="C1663" t="s">
        <v>51</v>
      </c>
      <c r="D1663">
        <v>100</v>
      </c>
      <c r="F1663">
        <v>1</v>
      </c>
      <c r="I1663">
        <v>1</v>
      </c>
      <c r="J1663">
        <v>1</v>
      </c>
      <c r="M1663">
        <v>1</v>
      </c>
      <c r="N1663">
        <v>1</v>
      </c>
      <c r="O1663">
        <v>1</v>
      </c>
      <c r="P1663">
        <v>1</v>
      </c>
    </row>
    <row r="1664" spans="1:16" x14ac:dyDescent="0.25">
      <c r="A1664" t="s">
        <v>15</v>
      </c>
      <c r="B1664" t="s">
        <v>168</v>
      </c>
      <c r="C1664" t="s">
        <v>52</v>
      </c>
      <c r="D1664">
        <v>100</v>
      </c>
      <c r="F1664">
        <v>1</v>
      </c>
      <c r="K1664">
        <v>1</v>
      </c>
      <c r="M1664">
        <v>1</v>
      </c>
      <c r="N1664">
        <v>1</v>
      </c>
      <c r="O1664">
        <v>1</v>
      </c>
      <c r="P1664">
        <v>1</v>
      </c>
    </row>
    <row r="1665" spans="1:16" x14ac:dyDescent="0.25">
      <c r="A1665" t="s">
        <v>15</v>
      </c>
      <c r="B1665" t="s">
        <v>168</v>
      </c>
      <c r="C1665" t="s">
        <v>53</v>
      </c>
      <c r="D1665">
        <v>30</v>
      </c>
      <c r="E1665">
        <v>1</v>
      </c>
      <c r="O1665">
        <v>1</v>
      </c>
    </row>
    <row r="1666" spans="1:16" x14ac:dyDescent="0.25">
      <c r="A1666" t="s">
        <v>15</v>
      </c>
      <c r="B1666" t="s">
        <v>168</v>
      </c>
      <c r="C1666" t="s">
        <v>53</v>
      </c>
      <c r="D1666">
        <v>36</v>
      </c>
      <c r="E1666">
        <v>1</v>
      </c>
      <c r="H1666">
        <v>1</v>
      </c>
      <c r="P1666">
        <v>1</v>
      </c>
    </row>
    <row r="1667" spans="1:16" x14ac:dyDescent="0.25">
      <c r="A1667" t="s">
        <v>15</v>
      </c>
      <c r="B1667" t="s">
        <v>168</v>
      </c>
      <c r="C1667" t="s">
        <v>54</v>
      </c>
      <c r="D1667">
        <v>18</v>
      </c>
      <c r="E1667">
        <v>1</v>
      </c>
      <c r="O1667">
        <v>1</v>
      </c>
      <c r="P1667">
        <v>1</v>
      </c>
    </row>
    <row r="1668" spans="1:16" x14ac:dyDescent="0.25">
      <c r="A1668" t="s">
        <v>15</v>
      </c>
      <c r="B1668" t="s">
        <v>168</v>
      </c>
      <c r="C1668" t="s">
        <v>203</v>
      </c>
      <c r="D1668">
        <v>24</v>
      </c>
      <c r="G1668">
        <v>1</v>
      </c>
      <c r="P1668">
        <v>1</v>
      </c>
    </row>
    <row r="1669" spans="1:16" x14ac:dyDescent="0.25">
      <c r="A1669" t="s">
        <v>15</v>
      </c>
      <c r="B1669" t="s">
        <v>168</v>
      </c>
      <c r="C1669" t="s">
        <v>204</v>
      </c>
      <c r="D1669">
        <v>40</v>
      </c>
      <c r="E1669">
        <v>1</v>
      </c>
      <c r="P1669">
        <v>1</v>
      </c>
    </row>
    <row r="1670" spans="1:16" x14ac:dyDescent="0.25">
      <c r="A1670" t="s">
        <v>15</v>
      </c>
      <c r="B1670" t="s">
        <v>168</v>
      </c>
      <c r="C1670" t="s">
        <v>205</v>
      </c>
      <c r="D1670">
        <v>49</v>
      </c>
      <c r="E1670">
        <v>1</v>
      </c>
      <c r="P1670">
        <v>1</v>
      </c>
    </row>
    <row r="1671" spans="1:16" x14ac:dyDescent="0.25">
      <c r="A1671" t="s">
        <v>15</v>
      </c>
      <c r="B1671" t="s">
        <v>168</v>
      </c>
      <c r="C1671" t="s">
        <v>205</v>
      </c>
      <c r="D1671">
        <v>60</v>
      </c>
      <c r="E1671">
        <v>1</v>
      </c>
      <c r="P1671">
        <v>1</v>
      </c>
    </row>
    <row r="1672" spans="1:16" x14ac:dyDescent="0.25">
      <c r="A1672" t="s">
        <v>15</v>
      </c>
      <c r="B1672" t="s">
        <v>168</v>
      </c>
      <c r="C1672" t="s">
        <v>55</v>
      </c>
      <c r="D1672">
        <v>136</v>
      </c>
      <c r="F1672">
        <v>1</v>
      </c>
      <c r="J1672">
        <v>1</v>
      </c>
      <c r="P1672">
        <v>1</v>
      </c>
    </row>
    <row r="1673" spans="1:16" x14ac:dyDescent="0.25">
      <c r="A1673" t="s">
        <v>15</v>
      </c>
      <c r="B1673" t="s">
        <v>168</v>
      </c>
      <c r="C1673" t="s">
        <v>206</v>
      </c>
      <c r="D1673">
        <v>166</v>
      </c>
      <c r="E1673">
        <v>1</v>
      </c>
    </row>
    <row r="1674" spans="1:16" x14ac:dyDescent="0.25">
      <c r="A1674" t="s">
        <v>15</v>
      </c>
      <c r="B1674" t="s">
        <v>168</v>
      </c>
      <c r="C1674" t="s">
        <v>206</v>
      </c>
      <c r="D1674">
        <v>166</v>
      </c>
      <c r="E1674">
        <v>1</v>
      </c>
      <c r="H1674">
        <v>1</v>
      </c>
      <c r="J1674">
        <v>1</v>
      </c>
      <c r="L1674">
        <v>1</v>
      </c>
      <c r="N1674">
        <v>1</v>
      </c>
    </row>
    <row r="1675" spans="1:16" x14ac:dyDescent="0.25">
      <c r="A1675" t="s">
        <v>15</v>
      </c>
      <c r="B1675" t="s">
        <v>168</v>
      </c>
      <c r="C1675" t="s">
        <v>207</v>
      </c>
      <c r="D1675">
        <v>126</v>
      </c>
      <c r="F1675">
        <v>1</v>
      </c>
      <c r="J1675">
        <v>1</v>
      </c>
      <c r="K1675">
        <v>1</v>
      </c>
      <c r="L1675">
        <v>1</v>
      </c>
      <c r="P1675">
        <v>1</v>
      </c>
    </row>
    <row r="1676" spans="1:16" x14ac:dyDescent="0.25">
      <c r="A1676" t="s">
        <v>15</v>
      </c>
      <c r="B1676" t="s">
        <v>168</v>
      </c>
      <c r="C1676" t="s">
        <v>208</v>
      </c>
      <c r="D1676">
        <v>40</v>
      </c>
      <c r="E1676">
        <v>1</v>
      </c>
      <c r="P1676">
        <v>1</v>
      </c>
    </row>
    <row r="1677" spans="1:16" x14ac:dyDescent="0.25">
      <c r="A1677" t="s">
        <v>15</v>
      </c>
      <c r="B1677" t="s">
        <v>168</v>
      </c>
      <c r="C1677" t="s">
        <v>209</v>
      </c>
      <c r="D1677">
        <v>40</v>
      </c>
      <c r="E1677">
        <v>1</v>
      </c>
      <c r="K1677">
        <v>1</v>
      </c>
      <c r="O1677">
        <v>1</v>
      </c>
      <c r="P1677">
        <v>1</v>
      </c>
    </row>
    <row r="1678" spans="1:16" x14ac:dyDescent="0.25">
      <c r="A1678" t="s">
        <v>15</v>
      </c>
      <c r="B1678" t="s">
        <v>168</v>
      </c>
      <c r="C1678" t="s">
        <v>210</v>
      </c>
      <c r="D1678">
        <v>180</v>
      </c>
      <c r="F1678">
        <v>1</v>
      </c>
      <c r="H1678">
        <v>1</v>
      </c>
      <c r="P1678">
        <v>1</v>
      </c>
    </row>
    <row r="1679" spans="1:16" x14ac:dyDescent="0.25">
      <c r="A1679" t="s">
        <v>15</v>
      </c>
      <c r="B1679" t="s">
        <v>168</v>
      </c>
      <c r="C1679" t="s">
        <v>211</v>
      </c>
      <c r="D1679">
        <v>50</v>
      </c>
      <c r="E1679">
        <v>1</v>
      </c>
      <c r="L1679">
        <v>1</v>
      </c>
      <c r="P1679">
        <v>1</v>
      </c>
    </row>
    <row r="1680" spans="1:16" x14ac:dyDescent="0.25">
      <c r="A1680" t="s">
        <v>15</v>
      </c>
      <c r="B1680" t="s">
        <v>168</v>
      </c>
      <c r="C1680" t="s">
        <v>212</v>
      </c>
      <c r="D1680">
        <v>30</v>
      </c>
      <c r="E1680">
        <v>1</v>
      </c>
      <c r="L1680">
        <v>1</v>
      </c>
      <c r="N1680">
        <v>1</v>
      </c>
      <c r="O1680">
        <v>1</v>
      </c>
      <c r="P1680">
        <v>1</v>
      </c>
    </row>
    <row r="1681" spans="1:16" x14ac:dyDescent="0.25">
      <c r="A1681" t="s">
        <v>15</v>
      </c>
      <c r="B1681" t="s">
        <v>168</v>
      </c>
      <c r="C1681" t="s">
        <v>213</v>
      </c>
      <c r="D1681">
        <v>40</v>
      </c>
      <c r="E1681">
        <v>1</v>
      </c>
      <c r="H1681">
        <v>1</v>
      </c>
      <c r="P1681">
        <v>1</v>
      </c>
    </row>
    <row r="1682" spans="1:16" x14ac:dyDescent="0.25">
      <c r="A1682" t="s">
        <v>15</v>
      </c>
      <c r="B1682" t="s">
        <v>168</v>
      </c>
      <c r="C1682" t="s">
        <v>214</v>
      </c>
      <c r="D1682">
        <v>232</v>
      </c>
      <c r="E1682">
        <v>1</v>
      </c>
      <c r="P1682">
        <v>1</v>
      </c>
    </row>
    <row r="1683" spans="1:16" x14ac:dyDescent="0.25">
      <c r="A1683" t="s">
        <v>15</v>
      </c>
      <c r="B1683" t="s">
        <v>168</v>
      </c>
      <c r="C1683" t="s">
        <v>215</v>
      </c>
      <c r="D1683">
        <v>114</v>
      </c>
      <c r="F1683">
        <v>1</v>
      </c>
      <c r="H1683">
        <v>1</v>
      </c>
      <c r="K1683">
        <v>1</v>
      </c>
      <c r="L1683">
        <v>1</v>
      </c>
      <c r="O1683">
        <v>1</v>
      </c>
      <c r="P1683">
        <v>1</v>
      </c>
    </row>
    <row r="1684" spans="1:16" x14ac:dyDescent="0.25">
      <c r="A1684" t="s">
        <v>15</v>
      </c>
      <c r="B1684" t="s">
        <v>168</v>
      </c>
      <c r="C1684" t="s">
        <v>56</v>
      </c>
      <c r="D1684">
        <v>24</v>
      </c>
      <c r="E1684">
        <v>1</v>
      </c>
      <c r="N1684">
        <v>1</v>
      </c>
      <c r="P1684">
        <v>1</v>
      </c>
    </row>
    <row r="1685" spans="1:16" x14ac:dyDescent="0.25">
      <c r="A1685" t="s">
        <v>15</v>
      </c>
      <c r="B1685" t="s">
        <v>168</v>
      </c>
      <c r="C1685" t="s">
        <v>57</v>
      </c>
      <c r="D1685">
        <v>20</v>
      </c>
      <c r="E1685">
        <v>1</v>
      </c>
      <c r="P1685">
        <v>1</v>
      </c>
    </row>
    <row r="1686" spans="1:16" x14ac:dyDescent="0.25">
      <c r="A1686" t="s">
        <v>15</v>
      </c>
      <c r="B1686" t="s">
        <v>168</v>
      </c>
      <c r="C1686" t="s">
        <v>58</v>
      </c>
      <c r="D1686">
        <v>203</v>
      </c>
      <c r="F1686">
        <v>1</v>
      </c>
      <c r="P1686">
        <v>1</v>
      </c>
    </row>
    <row r="1687" spans="1:16" x14ac:dyDescent="0.25">
      <c r="A1687" t="s">
        <v>15</v>
      </c>
      <c r="B1687" t="s">
        <v>168</v>
      </c>
      <c r="C1687" t="s">
        <v>59</v>
      </c>
      <c r="D1687">
        <v>30</v>
      </c>
      <c r="E1687">
        <v>1</v>
      </c>
    </row>
    <row r="1688" spans="1:16" x14ac:dyDescent="0.25">
      <c r="A1688" t="s">
        <v>15</v>
      </c>
      <c r="B1688" t="s">
        <v>168</v>
      </c>
      <c r="C1688" t="s">
        <v>60</v>
      </c>
      <c r="D1688">
        <v>24</v>
      </c>
      <c r="E1688">
        <v>1</v>
      </c>
      <c r="P1688">
        <v>1</v>
      </c>
    </row>
    <row r="1689" spans="1:16" x14ac:dyDescent="0.25">
      <c r="A1689" t="s">
        <v>15</v>
      </c>
      <c r="B1689" t="s">
        <v>168</v>
      </c>
      <c r="C1689" t="s">
        <v>61</v>
      </c>
      <c r="D1689">
        <v>22</v>
      </c>
      <c r="E1689">
        <v>1</v>
      </c>
    </row>
    <row r="1690" spans="1:16" x14ac:dyDescent="0.25">
      <c r="A1690" t="s">
        <v>15</v>
      </c>
      <c r="B1690" t="s">
        <v>168</v>
      </c>
      <c r="C1690" t="s">
        <v>62</v>
      </c>
      <c r="D1690">
        <v>17</v>
      </c>
      <c r="E1690">
        <v>1</v>
      </c>
      <c r="M1690">
        <v>1</v>
      </c>
      <c r="P1690">
        <v>1</v>
      </c>
    </row>
    <row r="1691" spans="1:16" x14ac:dyDescent="0.25">
      <c r="A1691" t="s">
        <v>15</v>
      </c>
      <c r="B1691" t="s">
        <v>168</v>
      </c>
      <c r="C1691" t="s">
        <v>63</v>
      </c>
      <c r="D1691">
        <v>30</v>
      </c>
      <c r="E1691">
        <v>1</v>
      </c>
      <c r="L1691">
        <v>1</v>
      </c>
      <c r="O1691">
        <v>1</v>
      </c>
      <c r="P1691">
        <v>1</v>
      </c>
    </row>
    <row r="1692" spans="1:16" x14ac:dyDescent="0.25">
      <c r="A1692" t="s">
        <v>15</v>
      </c>
      <c r="B1692" t="s">
        <v>168</v>
      </c>
      <c r="C1692" t="s">
        <v>216</v>
      </c>
      <c r="D1692">
        <v>16</v>
      </c>
      <c r="E1692">
        <v>1</v>
      </c>
      <c r="H1692">
        <v>1</v>
      </c>
      <c r="N1692">
        <v>1</v>
      </c>
      <c r="O1692">
        <v>1</v>
      </c>
      <c r="P1692">
        <v>1</v>
      </c>
    </row>
    <row r="1693" spans="1:16" x14ac:dyDescent="0.25">
      <c r="A1693" t="s">
        <v>15</v>
      </c>
      <c r="B1693" t="s">
        <v>168</v>
      </c>
      <c r="C1693" t="s">
        <v>217</v>
      </c>
      <c r="D1693">
        <v>18</v>
      </c>
      <c r="E1693">
        <v>1</v>
      </c>
      <c r="H1693">
        <v>1</v>
      </c>
      <c r="N1693">
        <v>1</v>
      </c>
      <c r="P1693">
        <v>1</v>
      </c>
    </row>
    <row r="1694" spans="1:16" x14ac:dyDescent="0.25">
      <c r="A1694" t="s">
        <v>15</v>
      </c>
      <c r="B1694" t="s">
        <v>168</v>
      </c>
      <c r="C1694" t="s">
        <v>64</v>
      </c>
      <c r="D1694">
        <v>83</v>
      </c>
      <c r="F1694">
        <v>1</v>
      </c>
      <c r="L1694">
        <v>1</v>
      </c>
      <c r="N1694">
        <v>1</v>
      </c>
      <c r="P1694">
        <v>1</v>
      </c>
    </row>
    <row r="1695" spans="1:16" x14ac:dyDescent="0.25">
      <c r="A1695" t="s">
        <v>15</v>
      </c>
      <c r="B1695" t="s">
        <v>168</v>
      </c>
      <c r="C1695" t="s">
        <v>218</v>
      </c>
      <c r="D1695">
        <v>197</v>
      </c>
      <c r="F1695">
        <v>1</v>
      </c>
      <c r="H1695">
        <v>1</v>
      </c>
      <c r="I1695">
        <v>1</v>
      </c>
      <c r="J1695">
        <v>1</v>
      </c>
      <c r="K1695">
        <v>1</v>
      </c>
      <c r="L1695">
        <v>1</v>
      </c>
      <c r="M1695">
        <v>1</v>
      </c>
      <c r="N1695">
        <v>1</v>
      </c>
      <c r="O1695">
        <v>1</v>
      </c>
      <c r="P1695">
        <v>1</v>
      </c>
    </row>
    <row r="1696" spans="1:16" x14ac:dyDescent="0.25">
      <c r="A1696" t="s">
        <v>15</v>
      </c>
      <c r="B1696" t="s">
        <v>168</v>
      </c>
      <c r="C1696" t="s">
        <v>219</v>
      </c>
      <c r="D1696">
        <v>55</v>
      </c>
      <c r="F1696">
        <v>1</v>
      </c>
      <c r="L1696">
        <v>1</v>
      </c>
      <c r="N1696">
        <v>1</v>
      </c>
      <c r="O1696">
        <v>1</v>
      </c>
      <c r="P1696">
        <v>1</v>
      </c>
    </row>
    <row r="1697" spans="1:16" x14ac:dyDescent="0.25">
      <c r="A1697" t="s">
        <v>15</v>
      </c>
      <c r="B1697" t="s">
        <v>168</v>
      </c>
      <c r="C1697" t="s">
        <v>220</v>
      </c>
      <c r="D1697">
        <v>34</v>
      </c>
      <c r="F1697">
        <v>1</v>
      </c>
      <c r="H1697">
        <v>1</v>
      </c>
      <c r="O1697">
        <v>1</v>
      </c>
      <c r="P1697">
        <v>1</v>
      </c>
    </row>
    <row r="1698" spans="1:16" x14ac:dyDescent="0.25">
      <c r="A1698" t="s">
        <v>15</v>
      </c>
      <c r="B1698" t="s">
        <v>168</v>
      </c>
      <c r="C1698" t="s">
        <v>221</v>
      </c>
      <c r="D1698">
        <v>140</v>
      </c>
      <c r="F1698">
        <v>1</v>
      </c>
      <c r="H1698">
        <v>1</v>
      </c>
      <c r="L1698">
        <v>1</v>
      </c>
      <c r="O1698">
        <v>1</v>
      </c>
      <c r="P1698">
        <v>1</v>
      </c>
    </row>
    <row r="1699" spans="1:16" x14ac:dyDescent="0.25">
      <c r="A1699" t="s">
        <v>15</v>
      </c>
      <c r="B1699" t="s">
        <v>168</v>
      </c>
      <c r="C1699" t="s">
        <v>65</v>
      </c>
      <c r="D1699">
        <v>36</v>
      </c>
      <c r="E1699">
        <v>1</v>
      </c>
      <c r="K1699">
        <v>1</v>
      </c>
      <c r="P1699">
        <v>1</v>
      </c>
    </row>
    <row r="1700" spans="1:16" x14ac:dyDescent="0.25">
      <c r="A1700" t="s">
        <v>15</v>
      </c>
      <c r="B1700" t="s">
        <v>168</v>
      </c>
      <c r="C1700" t="s">
        <v>66</v>
      </c>
      <c r="D1700">
        <v>42</v>
      </c>
      <c r="G1700">
        <v>1</v>
      </c>
      <c r="L1700">
        <v>1</v>
      </c>
      <c r="O1700">
        <v>1</v>
      </c>
      <c r="P1700">
        <v>1</v>
      </c>
    </row>
    <row r="1701" spans="1:16" x14ac:dyDescent="0.25">
      <c r="A1701" t="s">
        <v>15</v>
      </c>
      <c r="B1701" t="s">
        <v>168</v>
      </c>
      <c r="C1701" t="s">
        <v>67</v>
      </c>
      <c r="D1701">
        <v>17</v>
      </c>
      <c r="E1701">
        <v>1</v>
      </c>
      <c r="H1701">
        <v>1</v>
      </c>
      <c r="K1701">
        <v>1</v>
      </c>
      <c r="L1701">
        <v>1</v>
      </c>
      <c r="O1701">
        <v>1</v>
      </c>
      <c r="P1701">
        <v>1</v>
      </c>
    </row>
    <row r="1702" spans="1:16" x14ac:dyDescent="0.25">
      <c r="A1702" t="s">
        <v>15</v>
      </c>
      <c r="B1702" t="s">
        <v>168</v>
      </c>
      <c r="C1702" t="s">
        <v>68</v>
      </c>
      <c r="D1702">
        <v>20</v>
      </c>
      <c r="E1702">
        <v>1</v>
      </c>
      <c r="P1702">
        <v>1</v>
      </c>
    </row>
    <row r="1703" spans="1:16" x14ac:dyDescent="0.25">
      <c r="A1703" t="s">
        <v>15</v>
      </c>
      <c r="B1703" t="s">
        <v>168</v>
      </c>
      <c r="C1703" t="s">
        <v>69</v>
      </c>
      <c r="D1703">
        <v>30</v>
      </c>
      <c r="E1703">
        <v>1</v>
      </c>
    </row>
    <row r="1704" spans="1:16" x14ac:dyDescent="0.25">
      <c r="A1704" t="s">
        <v>15</v>
      </c>
      <c r="B1704" t="s">
        <v>168</v>
      </c>
      <c r="C1704" t="s">
        <v>70</v>
      </c>
      <c r="D1704">
        <v>63</v>
      </c>
      <c r="G1704">
        <v>1</v>
      </c>
      <c r="H1704">
        <v>1</v>
      </c>
      <c r="K1704">
        <v>1</v>
      </c>
      <c r="L1704">
        <v>1</v>
      </c>
      <c r="O1704">
        <v>1</v>
      </c>
      <c r="P1704">
        <v>1</v>
      </c>
    </row>
    <row r="1705" spans="1:16" x14ac:dyDescent="0.25">
      <c r="A1705" t="s">
        <v>15</v>
      </c>
      <c r="B1705" t="s">
        <v>168</v>
      </c>
      <c r="C1705" t="s">
        <v>71</v>
      </c>
      <c r="D1705">
        <v>17</v>
      </c>
      <c r="E1705">
        <v>1</v>
      </c>
      <c r="P1705">
        <v>1</v>
      </c>
    </row>
    <row r="1706" spans="1:16" x14ac:dyDescent="0.25">
      <c r="A1706" t="s">
        <v>15</v>
      </c>
      <c r="B1706" t="s">
        <v>168</v>
      </c>
      <c r="C1706" t="s">
        <v>165</v>
      </c>
      <c r="D1706">
        <v>10</v>
      </c>
      <c r="E1706">
        <v>1</v>
      </c>
      <c r="H1706">
        <v>1</v>
      </c>
      <c r="I1706">
        <v>1</v>
      </c>
      <c r="J1706">
        <v>1</v>
      </c>
      <c r="K1706">
        <v>1</v>
      </c>
      <c r="L1706">
        <v>1</v>
      </c>
      <c r="M1706">
        <v>1</v>
      </c>
      <c r="N1706">
        <v>1</v>
      </c>
      <c r="O1706">
        <v>1</v>
      </c>
      <c r="P1706">
        <v>1</v>
      </c>
    </row>
    <row r="1707" spans="1:16" x14ac:dyDescent="0.25">
      <c r="A1707" t="s">
        <v>15</v>
      </c>
      <c r="B1707" t="s">
        <v>168</v>
      </c>
      <c r="C1707" t="s">
        <v>222</v>
      </c>
      <c r="D1707">
        <v>40</v>
      </c>
      <c r="E1707">
        <v>1</v>
      </c>
      <c r="H1707">
        <v>1</v>
      </c>
      <c r="I1707">
        <v>1</v>
      </c>
      <c r="J1707">
        <v>1</v>
      </c>
      <c r="K1707">
        <v>1</v>
      </c>
      <c r="L1707">
        <v>1</v>
      </c>
      <c r="M1707">
        <v>1</v>
      </c>
      <c r="N1707">
        <v>1</v>
      </c>
      <c r="O1707">
        <v>1</v>
      </c>
      <c r="P1707">
        <v>1</v>
      </c>
    </row>
    <row r="1708" spans="1:16" x14ac:dyDescent="0.25">
      <c r="A1708" t="s">
        <v>15</v>
      </c>
      <c r="B1708" t="s">
        <v>168</v>
      </c>
      <c r="C1708" t="s">
        <v>72</v>
      </c>
      <c r="D1708">
        <v>10</v>
      </c>
      <c r="E1708">
        <v>1</v>
      </c>
      <c r="L1708">
        <v>1</v>
      </c>
    </row>
    <row r="1709" spans="1:16" x14ac:dyDescent="0.25">
      <c r="A1709" t="s">
        <v>15</v>
      </c>
      <c r="B1709" t="s">
        <v>168</v>
      </c>
      <c r="C1709" t="s">
        <v>73</v>
      </c>
      <c r="D1709">
        <v>10</v>
      </c>
      <c r="E1709">
        <v>1</v>
      </c>
      <c r="H1709">
        <v>1</v>
      </c>
      <c r="L1709">
        <v>1</v>
      </c>
      <c r="M1709">
        <v>1</v>
      </c>
      <c r="N1709">
        <v>1</v>
      </c>
      <c r="O1709">
        <v>1</v>
      </c>
      <c r="P1709">
        <v>1</v>
      </c>
    </row>
    <row r="1710" spans="1:16" x14ac:dyDescent="0.25">
      <c r="A1710" t="s">
        <v>15</v>
      </c>
      <c r="B1710" t="s">
        <v>168</v>
      </c>
      <c r="C1710" t="s">
        <v>74</v>
      </c>
      <c r="D1710">
        <v>102</v>
      </c>
      <c r="G1710">
        <v>1</v>
      </c>
      <c r="H1710">
        <v>1</v>
      </c>
      <c r="I1710">
        <v>1</v>
      </c>
      <c r="J1710">
        <v>1</v>
      </c>
      <c r="K1710">
        <v>1</v>
      </c>
      <c r="L1710">
        <v>1</v>
      </c>
      <c r="O1710">
        <v>1</v>
      </c>
      <c r="P1710">
        <v>1</v>
      </c>
    </row>
    <row r="1711" spans="1:16" x14ac:dyDescent="0.25">
      <c r="A1711" t="s">
        <v>15</v>
      </c>
      <c r="B1711" t="s">
        <v>168</v>
      </c>
      <c r="C1711" t="s">
        <v>75</v>
      </c>
      <c r="D1711">
        <v>20</v>
      </c>
      <c r="E1711">
        <v>1</v>
      </c>
      <c r="P1711">
        <v>1</v>
      </c>
    </row>
    <row r="1712" spans="1:16" x14ac:dyDescent="0.25">
      <c r="A1712" t="s">
        <v>15</v>
      </c>
      <c r="B1712" t="s">
        <v>168</v>
      </c>
      <c r="C1712" t="s">
        <v>76</v>
      </c>
      <c r="D1712">
        <v>30</v>
      </c>
      <c r="E1712">
        <v>1</v>
      </c>
      <c r="M1712">
        <v>1</v>
      </c>
      <c r="N1712">
        <v>1</v>
      </c>
    </row>
    <row r="1713" spans="1:16" x14ac:dyDescent="0.25">
      <c r="A1713" t="s">
        <v>15</v>
      </c>
      <c r="B1713" t="s">
        <v>168</v>
      </c>
      <c r="C1713" t="s">
        <v>223</v>
      </c>
      <c r="D1713">
        <v>90</v>
      </c>
      <c r="E1713">
        <v>1</v>
      </c>
      <c r="L1713">
        <v>1</v>
      </c>
      <c r="P1713">
        <v>1</v>
      </c>
    </row>
    <row r="1714" spans="1:16" x14ac:dyDescent="0.25">
      <c r="A1714" t="s">
        <v>15</v>
      </c>
      <c r="B1714" t="s">
        <v>168</v>
      </c>
      <c r="C1714" t="s">
        <v>224</v>
      </c>
      <c r="D1714">
        <v>282</v>
      </c>
      <c r="E1714">
        <v>1</v>
      </c>
    </row>
    <row r="1715" spans="1:16" x14ac:dyDescent="0.25">
      <c r="A1715" t="s">
        <v>15</v>
      </c>
      <c r="B1715" t="s">
        <v>168</v>
      </c>
      <c r="C1715" t="s">
        <v>77</v>
      </c>
      <c r="D1715">
        <v>102</v>
      </c>
      <c r="G1715">
        <v>1</v>
      </c>
      <c r="I1715">
        <v>1</v>
      </c>
      <c r="J1715">
        <v>1</v>
      </c>
      <c r="K1715">
        <v>1</v>
      </c>
      <c r="L1715">
        <v>1</v>
      </c>
      <c r="M1715">
        <v>1</v>
      </c>
      <c r="N1715">
        <v>1</v>
      </c>
      <c r="O1715">
        <v>1</v>
      </c>
      <c r="P1715">
        <v>1</v>
      </c>
    </row>
    <row r="1716" spans="1:16" x14ac:dyDescent="0.25">
      <c r="A1716" t="s">
        <v>15</v>
      </c>
      <c r="B1716" t="s">
        <v>168</v>
      </c>
      <c r="C1716" t="s">
        <v>78</v>
      </c>
      <c r="D1716">
        <v>20</v>
      </c>
      <c r="E1716">
        <v>1</v>
      </c>
      <c r="P1716">
        <v>1</v>
      </c>
    </row>
    <row r="1717" spans="1:16" x14ac:dyDescent="0.25">
      <c r="A1717" t="s">
        <v>15</v>
      </c>
      <c r="B1717" t="s">
        <v>168</v>
      </c>
      <c r="C1717" t="s">
        <v>79</v>
      </c>
      <c r="D1717">
        <v>30</v>
      </c>
      <c r="E1717">
        <v>1</v>
      </c>
    </row>
    <row r="1718" spans="1:16" x14ac:dyDescent="0.25">
      <c r="A1718" t="s">
        <v>15</v>
      </c>
      <c r="B1718" t="s">
        <v>168</v>
      </c>
      <c r="C1718" t="s">
        <v>225</v>
      </c>
      <c r="D1718">
        <v>114</v>
      </c>
      <c r="E1718">
        <v>1</v>
      </c>
      <c r="M1718">
        <v>1</v>
      </c>
      <c r="P1718">
        <v>1</v>
      </c>
    </row>
    <row r="1719" spans="1:16" x14ac:dyDescent="0.25">
      <c r="A1719" t="s">
        <v>15</v>
      </c>
      <c r="B1719" t="s">
        <v>168</v>
      </c>
      <c r="C1719" t="s">
        <v>226</v>
      </c>
      <c r="D1719">
        <v>162</v>
      </c>
      <c r="E1719">
        <v>1</v>
      </c>
      <c r="L1719">
        <v>1</v>
      </c>
    </row>
    <row r="1720" spans="1:16" x14ac:dyDescent="0.25">
      <c r="A1720" t="s">
        <v>15</v>
      </c>
      <c r="B1720" t="s">
        <v>168</v>
      </c>
      <c r="C1720" t="s">
        <v>80</v>
      </c>
      <c r="D1720">
        <v>30</v>
      </c>
      <c r="E1720">
        <v>1</v>
      </c>
      <c r="H1720">
        <v>1</v>
      </c>
      <c r="P1720">
        <v>1</v>
      </c>
    </row>
    <row r="1721" spans="1:16" x14ac:dyDescent="0.25">
      <c r="A1721" t="s">
        <v>15</v>
      </c>
      <c r="B1721" t="s">
        <v>168</v>
      </c>
      <c r="C1721" t="s">
        <v>81</v>
      </c>
      <c r="D1721">
        <v>85</v>
      </c>
      <c r="F1721">
        <v>1</v>
      </c>
      <c r="H1721">
        <v>1</v>
      </c>
      <c r="I1721">
        <v>1</v>
      </c>
      <c r="J1721">
        <v>1</v>
      </c>
      <c r="K1721">
        <v>1</v>
      </c>
      <c r="L1721">
        <v>1</v>
      </c>
      <c r="M1721">
        <v>1</v>
      </c>
      <c r="N1721">
        <v>1</v>
      </c>
      <c r="O1721">
        <v>1</v>
      </c>
      <c r="P1721">
        <v>1</v>
      </c>
    </row>
    <row r="1722" spans="1:16" x14ac:dyDescent="0.25">
      <c r="A1722" t="s">
        <v>15</v>
      </c>
      <c r="B1722" t="s">
        <v>168</v>
      </c>
      <c r="C1722" t="s">
        <v>82</v>
      </c>
      <c r="D1722">
        <v>300</v>
      </c>
      <c r="F1722">
        <v>1</v>
      </c>
      <c r="J1722">
        <v>1</v>
      </c>
      <c r="M1722">
        <v>1</v>
      </c>
      <c r="P1722">
        <v>1</v>
      </c>
    </row>
    <row r="1723" spans="1:16" x14ac:dyDescent="0.25">
      <c r="A1723" t="s">
        <v>15</v>
      </c>
      <c r="B1723" t="s">
        <v>168</v>
      </c>
      <c r="C1723" t="s">
        <v>83</v>
      </c>
      <c r="D1723">
        <v>82</v>
      </c>
      <c r="F1723">
        <v>1</v>
      </c>
      <c r="H1723">
        <v>1</v>
      </c>
      <c r="L1723">
        <v>1</v>
      </c>
      <c r="O1723">
        <v>1</v>
      </c>
      <c r="P1723">
        <v>1</v>
      </c>
    </row>
    <row r="1724" spans="1:16" x14ac:dyDescent="0.25">
      <c r="A1724" t="s">
        <v>15</v>
      </c>
      <c r="B1724" t="s">
        <v>168</v>
      </c>
      <c r="C1724" t="s">
        <v>84</v>
      </c>
      <c r="D1724">
        <v>40</v>
      </c>
      <c r="E1724">
        <v>1</v>
      </c>
      <c r="O1724">
        <v>1</v>
      </c>
      <c r="P1724">
        <v>1</v>
      </c>
    </row>
    <row r="1725" spans="1:16" x14ac:dyDescent="0.25">
      <c r="A1725" t="s">
        <v>15</v>
      </c>
      <c r="B1725" t="s">
        <v>168</v>
      </c>
      <c r="C1725" t="s">
        <v>85</v>
      </c>
      <c r="D1725">
        <v>30</v>
      </c>
      <c r="E1725">
        <v>1</v>
      </c>
      <c r="P1725">
        <v>1</v>
      </c>
    </row>
    <row r="1726" spans="1:16" x14ac:dyDescent="0.25">
      <c r="A1726" t="s">
        <v>15</v>
      </c>
      <c r="B1726" t="s">
        <v>168</v>
      </c>
      <c r="C1726" t="s">
        <v>86</v>
      </c>
      <c r="D1726">
        <v>30</v>
      </c>
      <c r="E1726">
        <v>1</v>
      </c>
    </row>
    <row r="1727" spans="1:16" x14ac:dyDescent="0.25">
      <c r="A1727" t="s">
        <v>15</v>
      </c>
      <c r="B1727" t="s">
        <v>168</v>
      </c>
      <c r="C1727" t="s">
        <v>87</v>
      </c>
      <c r="D1727">
        <v>120</v>
      </c>
      <c r="E1727">
        <v>1</v>
      </c>
      <c r="I1727">
        <v>1</v>
      </c>
      <c r="J1727">
        <v>1</v>
      </c>
      <c r="L1727">
        <v>1</v>
      </c>
      <c r="M1727">
        <v>1</v>
      </c>
      <c r="O1727">
        <v>1</v>
      </c>
    </row>
    <row r="1728" spans="1:16" x14ac:dyDescent="0.25">
      <c r="A1728" t="s">
        <v>15</v>
      </c>
      <c r="B1728" t="s">
        <v>168</v>
      </c>
      <c r="C1728" t="s">
        <v>88</v>
      </c>
      <c r="D1728">
        <v>150</v>
      </c>
      <c r="F1728">
        <v>1</v>
      </c>
      <c r="H1728">
        <v>1</v>
      </c>
      <c r="I1728">
        <v>1</v>
      </c>
      <c r="J1728">
        <v>1</v>
      </c>
      <c r="K1728">
        <v>1</v>
      </c>
      <c r="L1728">
        <v>1</v>
      </c>
      <c r="M1728">
        <v>1</v>
      </c>
      <c r="N1728">
        <v>1</v>
      </c>
      <c r="O1728">
        <v>1</v>
      </c>
      <c r="P1728">
        <v>1</v>
      </c>
    </row>
    <row r="1729" spans="1:16" x14ac:dyDescent="0.25">
      <c r="A1729" t="s">
        <v>15</v>
      </c>
      <c r="B1729" t="s">
        <v>168</v>
      </c>
      <c r="C1729" t="s">
        <v>89</v>
      </c>
      <c r="D1729">
        <v>218</v>
      </c>
      <c r="F1729">
        <v>1</v>
      </c>
      <c r="I1729">
        <v>1</v>
      </c>
      <c r="L1729">
        <v>1</v>
      </c>
      <c r="P1729">
        <v>1</v>
      </c>
    </row>
    <row r="1730" spans="1:16" x14ac:dyDescent="0.25">
      <c r="A1730" t="s">
        <v>15</v>
      </c>
      <c r="B1730" t="s">
        <v>168</v>
      </c>
      <c r="C1730" t="s">
        <v>90</v>
      </c>
      <c r="D1730">
        <v>154</v>
      </c>
      <c r="F1730">
        <v>1</v>
      </c>
      <c r="J1730">
        <v>1</v>
      </c>
      <c r="L1730">
        <v>1</v>
      </c>
    </row>
    <row r="1731" spans="1:16" x14ac:dyDescent="0.25">
      <c r="A1731" t="s">
        <v>15</v>
      </c>
      <c r="B1731" t="s">
        <v>168</v>
      </c>
      <c r="C1731" t="s">
        <v>91</v>
      </c>
      <c r="D1731">
        <v>100</v>
      </c>
      <c r="E1731">
        <v>1</v>
      </c>
      <c r="N1731">
        <v>1</v>
      </c>
      <c r="O1731">
        <v>1</v>
      </c>
      <c r="P1731">
        <v>1</v>
      </c>
    </row>
    <row r="1732" spans="1:16" x14ac:dyDescent="0.25">
      <c r="A1732" t="s">
        <v>15</v>
      </c>
      <c r="B1732" t="s">
        <v>168</v>
      </c>
      <c r="C1732" t="s">
        <v>92</v>
      </c>
      <c r="D1732">
        <v>20</v>
      </c>
      <c r="E1732">
        <v>1</v>
      </c>
      <c r="H1732">
        <v>1</v>
      </c>
      <c r="P1732">
        <v>1</v>
      </c>
    </row>
    <row r="1733" spans="1:16" x14ac:dyDescent="0.25">
      <c r="A1733" t="s">
        <v>15</v>
      </c>
      <c r="B1733" t="s">
        <v>168</v>
      </c>
      <c r="C1733" t="s">
        <v>93</v>
      </c>
      <c r="D1733">
        <v>132</v>
      </c>
      <c r="F1733">
        <v>1</v>
      </c>
      <c r="L1733">
        <v>1</v>
      </c>
      <c r="O1733">
        <v>1</v>
      </c>
      <c r="P1733">
        <v>1</v>
      </c>
    </row>
    <row r="1734" spans="1:16" x14ac:dyDescent="0.25">
      <c r="A1734" t="s">
        <v>15</v>
      </c>
      <c r="B1734" t="s">
        <v>168</v>
      </c>
      <c r="C1734" t="s">
        <v>94</v>
      </c>
      <c r="D1734">
        <v>80</v>
      </c>
      <c r="F1734">
        <v>1</v>
      </c>
      <c r="L1734">
        <v>1</v>
      </c>
      <c r="P1734">
        <v>1</v>
      </c>
    </row>
    <row r="1735" spans="1:16" x14ac:dyDescent="0.25">
      <c r="A1735" t="s">
        <v>15</v>
      </c>
      <c r="B1735" t="s">
        <v>168</v>
      </c>
      <c r="C1735" t="s">
        <v>95</v>
      </c>
      <c r="D1735">
        <v>50</v>
      </c>
      <c r="F1735">
        <v>1</v>
      </c>
      <c r="L1735">
        <v>1</v>
      </c>
      <c r="P1735">
        <v>1</v>
      </c>
    </row>
    <row r="1736" spans="1:16" x14ac:dyDescent="0.25">
      <c r="A1736" t="s">
        <v>15</v>
      </c>
      <c r="B1736" t="s">
        <v>168</v>
      </c>
      <c r="C1736" t="s">
        <v>96</v>
      </c>
      <c r="D1736">
        <v>65</v>
      </c>
      <c r="F1736">
        <v>1</v>
      </c>
      <c r="O1736">
        <v>1</v>
      </c>
      <c r="P1736">
        <v>1</v>
      </c>
    </row>
    <row r="1737" spans="1:16" x14ac:dyDescent="0.25">
      <c r="A1737" t="s">
        <v>15</v>
      </c>
      <c r="B1737" t="s">
        <v>168</v>
      </c>
      <c r="C1737" t="s">
        <v>97</v>
      </c>
      <c r="D1737">
        <v>15</v>
      </c>
      <c r="E1737">
        <v>1</v>
      </c>
      <c r="P1737">
        <v>1</v>
      </c>
    </row>
    <row r="1738" spans="1:16" x14ac:dyDescent="0.25">
      <c r="A1738" t="s">
        <v>15</v>
      </c>
      <c r="B1738" t="s">
        <v>168</v>
      </c>
      <c r="C1738" t="s">
        <v>98</v>
      </c>
      <c r="D1738">
        <v>154</v>
      </c>
      <c r="F1738">
        <v>1</v>
      </c>
      <c r="J1738">
        <v>1</v>
      </c>
      <c r="L1738">
        <v>1</v>
      </c>
      <c r="P1738">
        <v>1</v>
      </c>
    </row>
    <row r="1739" spans="1:16" x14ac:dyDescent="0.25">
      <c r="A1739" t="s">
        <v>15</v>
      </c>
      <c r="B1739" t="s">
        <v>168</v>
      </c>
      <c r="C1739" t="s">
        <v>99</v>
      </c>
      <c r="D1739">
        <v>20</v>
      </c>
      <c r="E1739">
        <v>1</v>
      </c>
      <c r="H1739">
        <v>1</v>
      </c>
      <c r="P1739">
        <v>1</v>
      </c>
    </row>
    <row r="1740" spans="1:16" x14ac:dyDescent="0.25">
      <c r="A1740" t="s">
        <v>15</v>
      </c>
      <c r="B1740" t="s">
        <v>168</v>
      </c>
      <c r="C1740" t="s">
        <v>227</v>
      </c>
      <c r="D1740">
        <v>15</v>
      </c>
      <c r="E1740">
        <v>1</v>
      </c>
      <c r="I1740">
        <v>1</v>
      </c>
      <c r="N1740">
        <v>1</v>
      </c>
      <c r="P1740">
        <v>1</v>
      </c>
    </row>
    <row r="1741" spans="1:16" x14ac:dyDescent="0.25">
      <c r="A1741" t="s">
        <v>15</v>
      </c>
      <c r="B1741" t="s">
        <v>168</v>
      </c>
      <c r="C1741" t="s">
        <v>100</v>
      </c>
      <c r="D1741">
        <v>28</v>
      </c>
      <c r="E1741">
        <v>1</v>
      </c>
      <c r="H1741">
        <v>1</v>
      </c>
      <c r="L1741">
        <v>1</v>
      </c>
      <c r="P1741">
        <v>1</v>
      </c>
    </row>
    <row r="1742" spans="1:16" x14ac:dyDescent="0.25">
      <c r="A1742" t="s">
        <v>15</v>
      </c>
      <c r="B1742" t="s">
        <v>168</v>
      </c>
      <c r="C1742" t="s">
        <v>101</v>
      </c>
      <c r="D1742">
        <v>12</v>
      </c>
      <c r="E1742">
        <v>1</v>
      </c>
      <c r="L1742">
        <v>1</v>
      </c>
      <c r="O1742">
        <v>1</v>
      </c>
    </row>
    <row r="1743" spans="1:16" x14ac:dyDescent="0.25">
      <c r="A1743" t="s">
        <v>15</v>
      </c>
      <c r="B1743" t="s">
        <v>168</v>
      </c>
      <c r="C1743" t="s">
        <v>102</v>
      </c>
      <c r="D1743">
        <v>203</v>
      </c>
      <c r="F1743">
        <v>1</v>
      </c>
      <c r="P1743">
        <v>1</v>
      </c>
    </row>
    <row r="1744" spans="1:16" x14ac:dyDescent="0.25">
      <c r="A1744" t="s">
        <v>15</v>
      </c>
      <c r="B1744" t="s">
        <v>168</v>
      </c>
      <c r="C1744" t="s">
        <v>103</v>
      </c>
      <c r="D1744">
        <v>8</v>
      </c>
      <c r="E1744">
        <v>1</v>
      </c>
      <c r="H1744">
        <v>1</v>
      </c>
      <c r="I1744">
        <v>1</v>
      </c>
      <c r="J1744">
        <v>1</v>
      </c>
      <c r="K1744">
        <v>1</v>
      </c>
      <c r="L1744">
        <v>1</v>
      </c>
      <c r="M1744">
        <v>1</v>
      </c>
      <c r="N1744">
        <v>1</v>
      </c>
      <c r="O1744">
        <v>1</v>
      </c>
      <c r="P1744">
        <v>1</v>
      </c>
    </row>
    <row r="1745" spans="1:16" x14ac:dyDescent="0.25">
      <c r="A1745" t="s">
        <v>15</v>
      </c>
      <c r="B1745" t="s">
        <v>168</v>
      </c>
      <c r="C1745" t="s">
        <v>104</v>
      </c>
      <c r="D1745">
        <v>10</v>
      </c>
      <c r="E1745">
        <v>1</v>
      </c>
      <c r="J1745">
        <v>1</v>
      </c>
      <c r="L1745">
        <v>1</v>
      </c>
      <c r="O1745">
        <v>1</v>
      </c>
      <c r="P1745">
        <v>1</v>
      </c>
    </row>
    <row r="1746" spans="1:16" x14ac:dyDescent="0.25">
      <c r="A1746" t="s">
        <v>15</v>
      </c>
      <c r="B1746" t="s">
        <v>168</v>
      </c>
      <c r="C1746" t="s">
        <v>105</v>
      </c>
      <c r="D1746">
        <v>10</v>
      </c>
      <c r="E1746">
        <v>1</v>
      </c>
      <c r="J1746">
        <v>1</v>
      </c>
      <c r="L1746">
        <v>1</v>
      </c>
      <c r="O1746">
        <v>1</v>
      </c>
      <c r="P1746">
        <v>1</v>
      </c>
    </row>
    <row r="1747" spans="1:16" x14ac:dyDescent="0.25">
      <c r="A1747" t="s">
        <v>15</v>
      </c>
      <c r="B1747" t="s">
        <v>168</v>
      </c>
      <c r="C1747" t="s">
        <v>106</v>
      </c>
      <c r="D1747">
        <v>10</v>
      </c>
      <c r="E1747">
        <v>1</v>
      </c>
      <c r="K1747">
        <v>1</v>
      </c>
      <c r="L1747">
        <v>1</v>
      </c>
    </row>
    <row r="1748" spans="1:16" x14ac:dyDescent="0.25">
      <c r="A1748" t="s">
        <v>15</v>
      </c>
      <c r="B1748" t="s">
        <v>168</v>
      </c>
      <c r="C1748" t="s">
        <v>107</v>
      </c>
      <c r="D1748">
        <v>10</v>
      </c>
      <c r="E1748">
        <v>1</v>
      </c>
      <c r="K1748">
        <v>1</v>
      </c>
      <c r="O1748">
        <v>1</v>
      </c>
    </row>
    <row r="1749" spans="1:16" x14ac:dyDescent="0.25">
      <c r="A1749" t="s">
        <v>15</v>
      </c>
      <c r="B1749" t="s">
        <v>168</v>
      </c>
      <c r="C1749" t="s">
        <v>108</v>
      </c>
      <c r="D1749">
        <v>10</v>
      </c>
      <c r="E1749">
        <v>1</v>
      </c>
      <c r="J1749">
        <v>1</v>
      </c>
      <c r="O1749">
        <v>1</v>
      </c>
      <c r="P1749">
        <v>1</v>
      </c>
    </row>
    <row r="1750" spans="1:16" x14ac:dyDescent="0.25">
      <c r="A1750" t="s">
        <v>15</v>
      </c>
      <c r="B1750" t="s">
        <v>168</v>
      </c>
      <c r="C1750" t="s">
        <v>109</v>
      </c>
      <c r="D1750">
        <v>10</v>
      </c>
      <c r="E1750">
        <v>1</v>
      </c>
      <c r="J1750">
        <v>1</v>
      </c>
      <c r="K1750">
        <v>1</v>
      </c>
      <c r="L1750">
        <v>1</v>
      </c>
      <c r="M1750">
        <v>1</v>
      </c>
      <c r="N1750">
        <v>1</v>
      </c>
      <c r="O1750">
        <v>1</v>
      </c>
      <c r="P1750">
        <v>1</v>
      </c>
    </row>
    <row r="1751" spans="1:16" x14ac:dyDescent="0.25">
      <c r="A1751" t="s">
        <v>15</v>
      </c>
      <c r="B1751" t="s">
        <v>168</v>
      </c>
      <c r="C1751" t="s">
        <v>110</v>
      </c>
      <c r="D1751">
        <v>18</v>
      </c>
      <c r="E1751">
        <v>1</v>
      </c>
      <c r="L1751">
        <v>1</v>
      </c>
      <c r="N1751">
        <v>1</v>
      </c>
      <c r="O1751">
        <v>1</v>
      </c>
      <c r="P1751">
        <v>1</v>
      </c>
    </row>
    <row r="1752" spans="1:16" x14ac:dyDescent="0.25">
      <c r="A1752" t="s">
        <v>15</v>
      </c>
      <c r="B1752" t="s">
        <v>168</v>
      </c>
      <c r="C1752" t="s">
        <v>111</v>
      </c>
      <c r="D1752">
        <v>8</v>
      </c>
      <c r="E1752">
        <v>1</v>
      </c>
      <c r="J1752">
        <v>1</v>
      </c>
      <c r="K1752">
        <v>1</v>
      </c>
      <c r="L1752">
        <v>1</v>
      </c>
      <c r="M1752">
        <v>1</v>
      </c>
      <c r="N1752">
        <v>1</v>
      </c>
      <c r="O1752">
        <v>1</v>
      </c>
      <c r="P1752">
        <v>1</v>
      </c>
    </row>
    <row r="1753" spans="1:16" x14ac:dyDescent="0.25">
      <c r="A1753" t="s">
        <v>15</v>
      </c>
      <c r="B1753" t="s">
        <v>168</v>
      </c>
      <c r="C1753" t="s">
        <v>112</v>
      </c>
      <c r="D1753">
        <v>8</v>
      </c>
      <c r="E1753">
        <v>1</v>
      </c>
      <c r="J1753">
        <v>1</v>
      </c>
      <c r="K1753">
        <v>1</v>
      </c>
      <c r="L1753">
        <v>1</v>
      </c>
      <c r="O1753">
        <v>1</v>
      </c>
      <c r="P1753">
        <v>1</v>
      </c>
    </row>
    <row r="1754" spans="1:16" x14ac:dyDescent="0.25">
      <c r="A1754" t="s">
        <v>15</v>
      </c>
      <c r="B1754" t="s">
        <v>168</v>
      </c>
      <c r="C1754" t="s">
        <v>113</v>
      </c>
      <c r="D1754">
        <v>8</v>
      </c>
      <c r="E1754">
        <v>1</v>
      </c>
      <c r="J1754">
        <v>1</v>
      </c>
      <c r="K1754">
        <v>1</v>
      </c>
      <c r="L1754">
        <v>1</v>
      </c>
      <c r="O1754">
        <v>1</v>
      </c>
      <c r="P1754">
        <v>1</v>
      </c>
    </row>
    <row r="1755" spans="1:16" x14ac:dyDescent="0.25">
      <c r="A1755" t="s">
        <v>15</v>
      </c>
      <c r="B1755" t="s">
        <v>168</v>
      </c>
      <c r="C1755" t="s">
        <v>114</v>
      </c>
      <c r="D1755">
        <v>8</v>
      </c>
      <c r="E1755">
        <v>1</v>
      </c>
      <c r="J1755">
        <v>1</v>
      </c>
      <c r="K1755">
        <v>1</v>
      </c>
      <c r="L1755">
        <v>1</v>
      </c>
      <c r="O1755">
        <v>1</v>
      </c>
      <c r="P1755">
        <v>1</v>
      </c>
    </row>
    <row r="1756" spans="1:16" x14ac:dyDescent="0.25">
      <c r="A1756" t="s">
        <v>15</v>
      </c>
      <c r="B1756" t="s">
        <v>168</v>
      </c>
      <c r="C1756" t="s">
        <v>115</v>
      </c>
      <c r="D1756">
        <v>10</v>
      </c>
      <c r="E1756">
        <v>1</v>
      </c>
      <c r="H1756">
        <v>1</v>
      </c>
      <c r="I1756">
        <v>1</v>
      </c>
      <c r="L1756">
        <v>1</v>
      </c>
      <c r="O1756">
        <v>1</v>
      </c>
      <c r="P1756">
        <v>1</v>
      </c>
    </row>
    <row r="1757" spans="1:16" x14ac:dyDescent="0.25">
      <c r="A1757" t="s">
        <v>15</v>
      </c>
      <c r="B1757" t="s">
        <v>168</v>
      </c>
      <c r="C1757" t="s">
        <v>116</v>
      </c>
      <c r="D1757">
        <v>12</v>
      </c>
      <c r="E1757">
        <v>1</v>
      </c>
      <c r="J1757">
        <v>1</v>
      </c>
      <c r="K1757">
        <v>1</v>
      </c>
      <c r="L1757">
        <v>1</v>
      </c>
      <c r="O1757">
        <v>1</v>
      </c>
    </row>
    <row r="1758" spans="1:16" x14ac:dyDescent="0.25">
      <c r="A1758" t="s">
        <v>15</v>
      </c>
      <c r="B1758" t="s">
        <v>168</v>
      </c>
      <c r="C1758" t="s">
        <v>117</v>
      </c>
      <c r="D1758">
        <v>12</v>
      </c>
      <c r="E1758">
        <v>1</v>
      </c>
      <c r="J1758">
        <v>1</v>
      </c>
      <c r="K1758">
        <v>1</v>
      </c>
      <c r="L1758">
        <v>1</v>
      </c>
      <c r="O1758">
        <v>1</v>
      </c>
    </row>
    <row r="1759" spans="1:16" x14ac:dyDescent="0.25">
      <c r="A1759" t="s">
        <v>15</v>
      </c>
      <c r="B1759" t="s">
        <v>168</v>
      </c>
      <c r="C1759" t="s">
        <v>118</v>
      </c>
      <c r="D1759">
        <v>10</v>
      </c>
      <c r="E1759">
        <v>1</v>
      </c>
      <c r="J1759">
        <v>1</v>
      </c>
      <c r="K1759">
        <v>1</v>
      </c>
      <c r="L1759">
        <v>1</v>
      </c>
      <c r="O1759">
        <v>1</v>
      </c>
      <c r="P1759">
        <v>1</v>
      </c>
    </row>
    <row r="1760" spans="1:16" x14ac:dyDescent="0.25">
      <c r="A1760" t="s">
        <v>15</v>
      </c>
      <c r="B1760" t="s">
        <v>168</v>
      </c>
      <c r="C1760" t="s">
        <v>119</v>
      </c>
      <c r="D1760">
        <v>30</v>
      </c>
      <c r="E1760">
        <v>1</v>
      </c>
      <c r="O1760">
        <v>1</v>
      </c>
      <c r="P1760">
        <v>1</v>
      </c>
    </row>
    <row r="1761" spans="1:16" x14ac:dyDescent="0.25">
      <c r="A1761" t="s">
        <v>15</v>
      </c>
      <c r="B1761" t="s">
        <v>168</v>
      </c>
      <c r="C1761" t="s">
        <v>119</v>
      </c>
      <c r="D1761">
        <v>30</v>
      </c>
      <c r="E1761">
        <v>1</v>
      </c>
      <c r="N1761">
        <v>1</v>
      </c>
      <c r="O1761">
        <v>1</v>
      </c>
      <c r="P1761">
        <v>1</v>
      </c>
    </row>
    <row r="1762" spans="1:16" x14ac:dyDescent="0.25">
      <c r="A1762" t="s">
        <v>15</v>
      </c>
      <c r="B1762" t="s">
        <v>168</v>
      </c>
      <c r="C1762" t="s">
        <v>120</v>
      </c>
      <c r="D1762">
        <v>300</v>
      </c>
      <c r="F1762">
        <v>1</v>
      </c>
      <c r="P1762">
        <v>1</v>
      </c>
    </row>
    <row r="1763" spans="1:16" x14ac:dyDescent="0.25">
      <c r="A1763" t="s">
        <v>15</v>
      </c>
      <c r="B1763" t="s">
        <v>168</v>
      </c>
      <c r="C1763" t="s">
        <v>121</v>
      </c>
      <c r="D1763">
        <v>34</v>
      </c>
      <c r="F1763">
        <v>1</v>
      </c>
      <c r="K1763">
        <v>1</v>
      </c>
      <c r="L1763">
        <v>1</v>
      </c>
      <c r="O1763">
        <v>1</v>
      </c>
      <c r="P1763">
        <v>1</v>
      </c>
    </row>
    <row r="1764" spans="1:16" x14ac:dyDescent="0.25">
      <c r="A1764" t="s">
        <v>15</v>
      </c>
      <c r="B1764" t="s">
        <v>168</v>
      </c>
      <c r="C1764" t="s">
        <v>122</v>
      </c>
      <c r="D1764">
        <v>21</v>
      </c>
      <c r="E1764">
        <v>1</v>
      </c>
      <c r="P1764">
        <v>1</v>
      </c>
    </row>
    <row r="1765" spans="1:16" x14ac:dyDescent="0.25">
      <c r="A1765" t="s">
        <v>15</v>
      </c>
      <c r="B1765" t="s">
        <v>168</v>
      </c>
      <c r="C1765" t="s">
        <v>123</v>
      </c>
      <c r="D1765">
        <v>18</v>
      </c>
      <c r="E1765">
        <v>1</v>
      </c>
      <c r="H1765">
        <v>1</v>
      </c>
      <c r="L1765">
        <v>1</v>
      </c>
      <c r="N1765">
        <v>1</v>
      </c>
      <c r="O1765">
        <v>1</v>
      </c>
      <c r="P1765">
        <v>1</v>
      </c>
    </row>
    <row r="1766" spans="1:16" x14ac:dyDescent="0.25">
      <c r="A1766" t="s">
        <v>15</v>
      </c>
      <c r="B1766" t="s">
        <v>168</v>
      </c>
      <c r="C1766" t="s">
        <v>124</v>
      </c>
      <c r="D1766">
        <v>24</v>
      </c>
      <c r="E1766">
        <v>1</v>
      </c>
      <c r="P1766">
        <v>1</v>
      </c>
    </row>
    <row r="1767" spans="1:16" x14ac:dyDescent="0.25">
      <c r="A1767" t="s">
        <v>15</v>
      </c>
      <c r="B1767" t="s">
        <v>168</v>
      </c>
      <c r="C1767" t="s">
        <v>125</v>
      </c>
      <c r="D1767">
        <v>30</v>
      </c>
      <c r="G1767">
        <v>1</v>
      </c>
      <c r="L1767">
        <v>1</v>
      </c>
      <c r="O1767">
        <v>1</v>
      </c>
      <c r="P1767">
        <v>1</v>
      </c>
    </row>
    <row r="1768" spans="1:16" x14ac:dyDescent="0.25">
      <c r="A1768" t="s">
        <v>15</v>
      </c>
      <c r="B1768" t="s">
        <v>168</v>
      </c>
      <c r="C1768" t="s">
        <v>228</v>
      </c>
      <c r="D1768">
        <v>154</v>
      </c>
      <c r="F1768">
        <v>1</v>
      </c>
      <c r="J1768">
        <v>1</v>
      </c>
      <c r="L1768">
        <v>1</v>
      </c>
    </row>
    <row r="1769" spans="1:16" x14ac:dyDescent="0.25">
      <c r="A1769" t="s">
        <v>15</v>
      </c>
      <c r="B1769" t="s">
        <v>168</v>
      </c>
      <c r="C1769" t="s">
        <v>126</v>
      </c>
      <c r="D1769">
        <v>20</v>
      </c>
      <c r="E1769">
        <v>1</v>
      </c>
      <c r="K1769">
        <v>1</v>
      </c>
      <c r="N1769">
        <v>1</v>
      </c>
    </row>
    <row r="1770" spans="1:16" x14ac:dyDescent="0.25">
      <c r="A1770" t="s">
        <v>15</v>
      </c>
      <c r="B1770" t="s">
        <v>168</v>
      </c>
      <c r="C1770" t="s">
        <v>127</v>
      </c>
      <c r="D1770">
        <v>24</v>
      </c>
      <c r="E1770">
        <v>1</v>
      </c>
      <c r="H1770">
        <v>1</v>
      </c>
    </row>
    <row r="1771" spans="1:16" x14ac:dyDescent="0.25">
      <c r="A1771" t="s">
        <v>15</v>
      </c>
      <c r="B1771" t="s">
        <v>168</v>
      </c>
      <c r="C1771" t="s">
        <v>128</v>
      </c>
      <c r="D1771">
        <v>32</v>
      </c>
      <c r="E1771">
        <v>1</v>
      </c>
    </row>
    <row r="1772" spans="1:16" x14ac:dyDescent="0.25">
      <c r="A1772" t="s">
        <v>15</v>
      </c>
      <c r="B1772" t="s">
        <v>168</v>
      </c>
      <c r="C1772" t="s">
        <v>129</v>
      </c>
      <c r="D1772">
        <v>50</v>
      </c>
      <c r="E1772">
        <v>1</v>
      </c>
      <c r="P1772">
        <v>1</v>
      </c>
    </row>
    <row r="1773" spans="1:16" x14ac:dyDescent="0.25">
      <c r="A1773" t="s">
        <v>15</v>
      </c>
      <c r="B1773" t="s">
        <v>168</v>
      </c>
      <c r="C1773" t="s">
        <v>130</v>
      </c>
      <c r="D1773">
        <v>30</v>
      </c>
      <c r="E1773">
        <v>1</v>
      </c>
      <c r="O1773">
        <v>1</v>
      </c>
      <c r="P1773">
        <v>1</v>
      </c>
    </row>
    <row r="1774" spans="1:16" x14ac:dyDescent="0.25">
      <c r="A1774" t="s">
        <v>15</v>
      </c>
      <c r="B1774" t="s">
        <v>168</v>
      </c>
      <c r="C1774" t="s">
        <v>131</v>
      </c>
      <c r="D1774">
        <v>42</v>
      </c>
      <c r="E1774">
        <v>1</v>
      </c>
      <c r="O1774">
        <v>1</v>
      </c>
      <c r="P1774">
        <v>1</v>
      </c>
    </row>
    <row r="1775" spans="1:16" x14ac:dyDescent="0.25">
      <c r="A1775" t="s">
        <v>15</v>
      </c>
      <c r="B1775" t="s">
        <v>168</v>
      </c>
      <c r="C1775" t="s">
        <v>132</v>
      </c>
      <c r="D1775">
        <v>20</v>
      </c>
      <c r="E1775">
        <v>1</v>
      </c>
      <c r="H1775">
        <v>1</v>
      </c>
    </row>
    <row r="1776" spans="1:16" x14ac:dyDescent="0.25">
      <c r="A1776" t="s">
        <v>15</v>
      </c>
      <c r="B1776" t="s">
        <v>168</v>
      </c>
      <c r="C1776" t="s">
        <v>132</v>
      </c>
      <c r="D1776">
        <v>20</v>
      </c>
      <c r="E1776">
        <v>1</v>
      </c>
      <c r="H1776">
        <v>1</v>
      </c>
    </row>
    <row r="1777" spans="1:16" x14ac:dyDescent="0.25">
      <c r="A1777" t="s">
        <v>15</v>
      </c>
      <c r="B1777" t="s">
        <v>168</v>
      </c>
      <c r="C1777" t="s">
        <v>133</v>
      </c>
      <c r="D1777">
        <v>30</v>
      </c>
      <c r="E1777">
        <v>1</v>
      </c>
      <c r="H1777">
        <v>1</v>
      </c>
      <c r="N1777">
        <v>1</v>
      </c>
      <c r="O1777">
        <v>1</v>
      </c>
      <c r="P1777">
        <v>1</v>
      </c>
    </row>
    <row r="1778" spans="1:16" x14ac:dyDescent="0.25">
      <c r="A1778" t="s">
        <v>15</v>
      </c>
      <c r="B1778" t="s">
        <v>168</v>
      </c>
      <c r="C1778" t="s">
        <v>134</v>
      </c>
      <c r="D1778">
        <v>20</v>
      </c>
      <c r="E1778">
        <v>1</v>
      </c>
      <c r="H1778">
        <v>1</v>
      </c>
      <c r="L1778">
        <v>1</v>
      </c>
    </row>
    <row r="1779" spans="1:16" x14ac:dyDescent="0.25">
      <c r="A1779" t="s">
        <v>15</v>
      </c>
      <c r="B1779" t="s">
        <v>168</v>
      </c>
      <c r="C1779" t="s">
        <v>135</v>
      </c>
      <c r="D1779">
        <v>18</v>
      </c>
      <c r="E1779">
        <v>1</v>
      </c>
      <c r="H1779">
        <v>1</v>
      </c>
      <c r="N1779">
        <v>1</v>
      </c>
      <c r="O1779">
        <v>1</v>
      </c>
      <c r="P1779">
        <v>1</v>
      </c>
    </row>
    <row r="1780" spans="1:16" x14ac:dyDescent="0.25">
      <c r="A1780" t="s">
        <v>15</v>
      </c>
      <c r="B1780" t="s">
        <v>168</v>
      </c>
      <c r="C1780" t="s">
        <v>229</v>
      </c>
      <c r="D1780">
        <v>20</v>
      </c>
      <c r="E1780">
        <v>1</v>
      </c>
      <c r="H1780">
        <v>1</v>
      </c>
      <c r="L1780">
        <v>1</v>
      </c>
    </row>
    <row r="1781" spans="1:16" x14ac:dyDescent="0.25">
      <c r="A1781" t="s">
        <v>15</v>
      </c>
      <c r="B1781" t="s">
        <v>168</v>
      </c>
      <c r="C1781" t="s">
        <v>136</v>
      </c>
      <c r="D1781">
        <v>40</v>
      </c>
      <c r="E1781">
        <v>1</v>
      </c>
      <c r="L1781">
        <v>1</v>
      </c>
    </row>
    <row r="1782" spans="1:16" x14ac:dyDescent="0.25">
      <c r="A1782" t="s">
        <v>15</v>
      </c>
      <c r="B1782" t="s">
        <v>168</v>
      </c>
      <c r="C1782" t="s">
        <v>137</v>
      </c>
      <c r="D1782">
        <v>37</v>
      </c>
      <c r="E1782">
        <v>1</v>
      </c>
      <c r="H1782">
        <v>1</v>
      </c>
      <c r="O1782">
        <v>1</v>
      </c>
      <c r="P1782">
        <v>1</v>
      </c>
    </row>
    <row r="1783" spans="1:16" x14ac:dyDescent="0.25">
      <c r="A1783" t="s">
        <v>15</v>
      </c>
      <c r="B1783" t="s">
        <v>168</v>
      </c>
      <c r="C1783" t="s">
        <v>137</v>
      </c>
      <c r="D1783">
        <v>34</v>
      </c>
      <c r="E1783">
        <v>1</v>
      </c>
      <c r="P1783">
        <v>1</v>
      </c>
    </row>
    <row r="1784" spans="1:16" x14ac:dyDescent="0.25">
      <c r="A1784" t="s">
        <v>15</v>
      </c>
      <c r="B1784" t="s">
        <v>168</v>
      </c>
      <c r="C1784" t="s">
        <v>138</v>
      </c>
      <c r="D1784">
        <v>14</v>
      </c>
      <c r="E1784">
        <v>1</v>
      </c>
      <c r="H1784">
        <v>1</v>
      </c>
      <c r="O1784">
        <v>1</v>
      </c>
      <c r="P1784">
        <v>1</v>
      </c>
    </row>
    <row r="1785" spans="1:16" x14ac:dyDescent="0.25">
      <c r="A1785" t="s">
        <v>15</v>
      </c>
      <c r="B1785" t="s">
        <v>168</v>
      </c>
      <c r="C1785" t="s">
        <v>139</v>
      </c>
      <c r="D1785">
        <v>20</v>
      </c>
      <c r="E1785">
        <v>1</v>
      </c>
      <c r="H1785">
        <v>1</v>
      </c>
      <c r="L1785">
        <v>1</v>
      </c>
    </row>
    <row r="1786" spans="1:16" x14ac:dyDescent="0.25">
      <c r="A1786" t="s">
        <v>15</v>
      </c>
      <c r="B1786" t="s">
        <v>168</v>
      </c>
      <c r="C1786" t="s">
        <v>140</v>
      </c>
      <c r="D1786">
        <v>20</v>
      </c>
      <c r="E1786">
        <v>1</v>
      </c>
      <c r="H1786">
        <v>1</v>
      </c>
      <c r="L1786">
        <v>1</v>
      </c>
    </row>
    <row r="1787" spans="1:16" x14ac:dyDescent="0.25">
      <c r="A1787" t="s">
        <v>15</v>
      </c>
      <c r="B1787" t="s">
        <v>168</v>
      </c>
      <c r="C1787" t="s">
        <v>230</v>
      </c>
      <c r="D1787">
        <v>217</v>
      </c>
      <c r="F1787">
        <v>1</v>
      </c>
      <c r="O1787">
        <v>1</v>
      </c>
      <c r="P1787">
        <v>1</v>
      </c>
    </row>
    <row r="1788" spans="1:16" x14ac:dyDescent="0.25">
      <c r="A1788" t="s">
        <v>15</v>
      </c>
      <c r="B1788" t="s">
        <v>168</v>
      </c>
      <c r="C1788" t="s">
        <v>231</v>
      </c>
      <c r="D1788">
        <v>40</v>
      </c>
      <c r="E1788">
        <v>1</v>
      </c>
      <c r="K1788">
        <v>1</v>
      </c>
      <c r="L1788">
        <v>1</v>
      </c>
      <c r="N1788">
        <v>1</v>
      </c>
      <c r="O1788">
        <v>1</v>
      </c>
      <c r="P1788">
        <v>1</v>
      </c>
    </row>
    <row r="1789" spans="1:16" x14ac:dyDescent="0.25">
      <c r="A1789" t="s">
        <v>15</v>
      </c>
      <c r="B1789" t="s">
        <v>168</v>
      </c>
      <c r="C1789" t="s">
        <v>232</v>
      </c>
      <c r="D1789">
        <v>78</v>
      </c>
      <c r="F1789">
        <v>1</v>
      </c>
      <c r="H1789">
        <v>1</v>
      </c>
      <c r="L1789">
        <v>1</v>
      </c>
      <c r="M1789">
        <v>1</v>
      </c>
      <c r="N1789">
        <v>1</v>
      </c>
      <c r="O1789">
        <v>1</v>
      </c>
      <c r="P1789">
        <v>1</v>
      </c>
    </row>
    <row r="1790" spans="1:16" x14ac:dyDescent="0.25">
      <c r="A1790" t="s">
        <v>15</v>
      </c>
      <c r="B1790" t="s">
        <v>168</v>
      </c>
      <c r="C1790" t="s">
        <v>141</v>
      </c>
      <c r="D1790">
        <v>45</v>
      </c>
      <c r="G1790">
        <v>1</v>
      </c>
      <c r="H1790">
        <v>1</v>
      </c>
      <c r="L1790">
        <v>1</v>
      </c>
      <c r="O1790">
        <v>1</v>
      </c>
      <c r="P1790">
        <v>1</v>
      </c>
    </row>
    <row r="1791" spans="1:16" x14ac:dyDescent="0.25">
      <c r="A1791" t="s">
        <v>15</v>
      </c>
      <c r="B1791" t="s">
        <v>168</v>
      </c>
      <c r="C1791" t="s">
        <v>142</v>
      </c>
      <c r="D1791">
        <v>24</v>
      </c>
      <c r="E1791">
        <v>1</v>
      </c>
      <c r="H1791">
        <v>1</v>
      </c>
      <c r="P1791">
        <v>1</v>
      </c>
    </row>
    <row r="1792" spans="1:16" x14ac:dyDescent="0.25">
      <c r="A1792" t="s">
        <v>15</v>
      </c>
      <c r="B1792" t="s">
        <v>168</v>
      </c>
      <c r="C1792" t="s">
        <v>143</v>
      </c>
      <c r="D1792">
        <v>15</v>
      </c>
      <c r="E1792">
        <v>1</v>
      </c>
      <c r="O1792">
        <v>1</v>
      </c>
      <c r="P1792">
        <v>1</v>
      </c>
    </row>
    <row r="1793" spans="1:16" x14ac:dyDescent="0.25">
      <c r="A1793" t="s">
        <v>15</v>
      </c>
      <c r="B1793" t="s">
        <v>168</v>
      </c>
      <c r="C1793" t="s">
        <v>144</v>
      </c>
      <c r="D1793">
        <v>15</v>
      </c>
      <c r="E1793">
        <v>1</v>
      </c>
      <c r="O1793">
        <v>1</v>
      </c>
      <c r="P1793">
        <v>1</v>
      </c>
    </row>
    <row r="1794" spans="1:16" x14ac:dyDescent="0.25">
      <c r="A1794" t="s">
        <v>15</v>
      </c>
      <c r="B1794" t="s">
        <v>168</v>
      </c>
      <c r="C1794" t="s">
        <v>145</v>
      </c>
      <c r="D1794">
        <v>12</v>
      </c>
      <c r="E1794">
        <v>1</v>
      </c>
      <c r="H1794">
        <v>1</v>
      </c>
      <c r="P1794">
        <v>1</v>
      </c>
    </row>
    <row r="1795" spans="1:16" x14ac:dyDescent="0.25">
      <c r="A1795" t="s">
        <v>15</v>
      </c>
      <c r="B1795" t="s">
        <v>168</v>
      </c>
      <c r="C1795" t="s">
        <v>146</v>
      </c>
      <c r="D1795">
        <v>12</v>
      </c>
      <c r="E1795">
        <v>1</v>
      </c>
      <c r="H1795">
        <v>1</v>
      </c>
      <c r="I1795">
        <v>1</v>
      </c>
      <c r="P1795">
        <v>1</v>
      </c>
    </row>
    <row r="1796" spans="1:16" x14ac:dyDescent="0.25">
      <c r="A1796" t="s">
        <v>15</v>
      </c>
      <c r="B1796" t="s">
        <v>168</v>
      </c>
      <c r="C1796" t="s">
        <v>147</v>
      </c>
      <c r="D1796">
        <v>12</v>
      </c>
      <c r="E1796">
        <v>1</v>
      </c>
      <c r="H1796">
        <v>1</v>
      </c>
      <c r="J1796">
        <v>1</v>
      </c>
      <c r="P1796">
        <v>1</v>
      </c>
    </row>
    <row r="1797" spans="1:16" x14ac:dyDescent="0.25">
      <c r="A1797" t="s">
        <v>15</v>
      </c>
      <c r="B1797" t="s">
        <v>168</v>
      </c>
      <c r="C1797" t="s">
        <v>148</v>
      </c>
      <c r="D1797">
        <v>12</v>
      </c>
      <c r="E1797">
        <v>1</v>
      </c>
      <c r="H1797">
        <v>1</v>
      </c>
      <c r="I1797">
        <v>1</v>
      </c>
      <c r="P1797">
        <v>1</v>
      </c>
    </row>
    <row r="1798" spans="1:16" x14ac:dyDescent="0.25">
      <c r="A1798" t="s">
        <v>15</v>
      </c>
      <c r="B1798" t="s">
        <v>168</v>
      </c>
      <c r="C1798" t="s">
        <v>149</v>
      </c>
      <c r="D1798">
        <v>12</v>
      </c>
      <c r="E1798">
        <v>1</v>
      </c>
      <c r="H1798">
        <v>1</v>
      </c>
      <c r="P1798">
        <v>1</v>
      </c>
    </row>
    <row r="1799" spans="1:16" x14ac:dyDescent="0.25">
      <c r="A1799" t="s">
        <v>15</v>
      </c>
      <c r="B1799" t="s">
        <v>168</v>
      </c>
      <c r="C1799" t="s">
        <v>150</v>
      </c>
      <c r="D1799">
        <v>12</v>
      </c>
      <c r="E1799">
        <v>1</v>
      </c>
      <c r="H1799">
        <v>1</v>
      </c>
      <c r="I1799">
        <v>1</v>
      </c>
      <c r="J1799">
        <v>1</v>
      </c>
      <c r="P1799">
        <v>1</v>
      </c>
    </row>
    <row r="1800" spans="1:16" x14ac:dyDescent="0.25">
      <c r="A1800" t="s">
        <v>15</v>
      </c>
      <c r="B1800" t="s">
        <v>168</v>
      </c>
      <c r="C1800" t="s">
        <v>151</v>
      </c>
      <c r="D1800">
        <v>12</v>
      </c>
      <c r="E1800">
        <v>1</v>
      </c>
      <c r="H1800">
        <v>1</v>
      </c>
      <c r="J1800">
        <v>1</v>
      </c>
      <c r="P1800">
        <v>1</v>
      </c>
    </row>
    <row r="1801" spans="1:16" x14ac:dyDescent="0.25">
      <c r="A1801" t="s">
        <v>15</v>
      </c>
      <c r="B1801" t="s">
        <v>168</v>
      </c>
      <c r="C1801" t="s">
        <v>152</v>
      </c>
      <c r="D1801">
        <v>12</v>
      </c>
      <c r="E1801">
        <v>1</v>
      </c>
      <c r="H1801">
        <v>1</v>
      </c>
      <c r="I1801">
        <v>1</v>
      </c>
      <c r="J1801">
        <v>1</v>
      </c>
      <c r="P1801">
        <v>1</v>
      </c>
    </row>
    <row r="1802" spans="1:16" x14ac:dyDescent="0.25">
      <c r="A1802" t="s">
        <v>16</v>
      </c>
      <c r="B1802" t="s">
        <v>168</v>
      </c>
      <c r="C1802" t="s">
        <v>25</v>
      </c>
      <c r="D1802">
        <v>60</v>
      </c>
      <c r="E1802">
        <v>1</v>
      </c>
      <c r="P1802">
        <v>1</v>
      </c>
    </row>
    <row r="1803" spans="1:16" x14ac:dyDescent="0.25">
      <c r="A1803" t="s">
        <v>16</v>
      </c>
      <c r="B1803" t="s">
        <v>168</v>
      </c>
      <c r="C1803" t="s">
        <v>26</v>
      </c>
      <c r="D1803">
        <v>30</v>
      </c>
      <c r="E1803">
        <v>1</v>
      </c>
      <c r="O1803">
        <v>1</v>
      </c>
      <c r="P1803">
        <v>1</v>
      </c>
    </row>
    <row r="1804" spans="1:16" x14ac:dyDescent="0.25">
      <c r="A1804" t="s">
        <v>16</v>
      </c>
      <c r="B1804" t="s">
        <v>168</v>
      </c>
      <c r="C1804" t="s">
        <v>27</v>
      </c>
      <c r="D1804">
        <v>12</v>
      </c>
      <c r="E1804">
        <v>1</v>
      </c>
      <c r="N1804">
        <v>1</v>
      </c>
      <c r="P1804">
        <v>1</v>
      </c>
    </row>
    <row r="1805" spans="1:16" x14ac:dyDescent="0.25">
      <c r="A1805" t="s">
        <v>16</v>
      </c>
      <c r="B1805" t="s">
        <v>168</v>
      </c>
      <c r="C1805" t="s">
        <v>28</v>
      </c>
      <c r="D1805">
        <v>16</v>
      </c>
      <c r="E1805">
        <v>1</v>
      </c>
      <c r="H1805">
        <v>1</v>
      </c>
      <c r="M1805">
        <v>1</v>
      </c>
      <c r="N1805">
        <v>1</v>
      </c>
      <c r="O1805">
        <v>1</v>
      </c>
      <c r="P1805">
        <v>1</v>
      </c>
    </row>
    <row r="1806" spans="1:16" x14ac:dyDescent="0.25">
      <c r="A1806" t="s">
        <v>16</v>
      </c>
      <c r="B1806" t="s">
        <v>168</v>
      </c>
      <c r="C1806" t="s">
        <v>29</v>
      </c>
      <c r="D1806">
        <v>16</v>
      </c>
      <c r="E1806">
        <v>1</v>
      </c>
      <c r="H1806">
        <v>1</v>
      </c>
      <c r="M1806">
        <v>1</v>
      </c>
      <c r="N1806">
        <v>1</v>
      </c>
      <c r="O1806">
        <v>1</v>
      </c>
      <c r="P1806">
        <v>1</v>
      </c>
    </row>
    <row r="1807" spans="1:16" x14ac:dyDescent="0.25">
      <c r="A1807" t="s">
        <v>16</v>
      </c>
      <c r="B1807" t="s">
        <v>168</v>
      </c>
      <c r="C1807" t="s">
        <v>30</v>
      </c>
      <c r="D1807">
        <v>32</v>
      </c>
      <c r="E1807">
        <v>1</v>
      </c>
      <c r="L1807">
        <v>1</v>
      </c>
      <c r="O1807">
        <v>1</v>
      </c>
      <c r="P1807">
        <v>1</v>
      </c>
    </row>
    <row r="1808" spans="1:16" x14ac:dyDescent="0.25">
      <c r="A1808" t="s">
        <v>16</v>
      </c>
      <c r="B1808" t="s">
        <v>168</v>
      </c>
      <c r="C1808" t="s">
        <v>31</v>
      </c>
      <c r="D1808">
        <v>12</v>
      </c>
      <c r="E1808">
        <v>1</v>
      </c>
      <c r="H1808">
        <v>1</v>
      </c>
      <c r="N1808">
        <v>1</v>
      </c>
      <c r="O1808">
        <v>1</v>
      </c>
      <c r="P1808">
        <v>1</v>
      </c>
    </row>
    <row r="1809" spans="1:16" x14ac:dyDescent="0.25">
      <c r="A1809" t="s">
        <v>16</v>
      </c>
      <c r="B1809" t="s">
        <v>168</v>
      </c>
      <c r="C1809" t="s">
        <v>32</v>
      </c>
      <c r="D1809">
        <v>20</v>
      </c>
      <c r="E1809">
        <v>1</v>
      </c>
    </row>
    <row r="1810" spans="1:16" x14ac:dyDescent="0.25">
      <c r="A1810" t="s">
        <v>16</v>
      </c>
      <c r="B1810" t="s">
        <v>168</v>
      </c>
      <c r="C1810" t="s">
        <v>33</v>
      </c>
      <c r="D1810">
        <v>18</v>
      </c>
      <c r="E1810">
        <v>1</v>
      </c>
      <c r="H1810">
        <v>1</v>
      </c>
      <c r="O1810">
        <v>1</v>
      </c>
      <c r="P1810">
        <v>1</v>
      </c>
    </row>
    <row r="1811" spans="1:16" x14ac:dyDescent="0.25">
      <c r="A1811" t="s">
        <v>16</v>
      </c>
      <c r="B1811" t="s">
        <v>168</v>
      </c>
      <c r="C1811" t="s">
        <v>169</v>
      </c>
      <c r="D1811">
        <v>12</v>
      </c>
      <c r="E1811">
        <v>1</v>
      </c>
      <c r="N1811">
        <v>1</v>
      </c>
      <c r="O1811">
        <v>1</v>
      </c>
      <c r="P1811">
        <v>1</v>
      </c>
    </row>
    <row r="1812" spans="1:16" x14ac:dyDescent="0.25">
      <c r="A1812" t="s">
        <v>16</v>
      </c>
      <c r="B1812" t="s">
        <v>168</v>
      </c>
      <c r="C1812" t="s">
        <v>170</v>
      </c>
      <c r="D1812">
        <v>12</v>
      </c>
      <c r="E1812">
        <v>1</v>
      </c>
      <c r="K1812">
        <v>1</v>
      </c>
      <c r="M1812">
        <v>1</v>
      </c>
      <c r="N1812">
        <v>1</v>
      </c>
      <c r="O1812">
        <v>1</v>
      </c>
      <c r="P1812">
        <v>1</v>
      </c>
    </row>
    <row r="1813" spans="1:16" x14ac:dyDescent="0.25">
      <c r="A1813" t="s">
        <v>16</v>
      </c>
      <c r="B1813" t="s">
        <v>168</v>
      </c>
      <c r="C1813" t="s">
        <v>171</v>
      </c>
      <c r="D1813">
        <v>12</v>
      </c>
      <c r="E1813">
        <v>1</v>
      </c>
      <c r="H1813">
        <v>1</v>
      </c>
      <c r="I1813">
        <v>1</v>
      </c>
      <c r="P1813">
        <v>1</v>
      </c>
    </row>
    <row r="1814" spans="1:16" x14ac:dyDescent="0.25">
      <c r="A1814" t="s">
        <v>16</v>
      </c>
      <c r="B1814" t="s">
        <v>168</v>
      </c>
      <c r="C1814" t="s">
        <v>172</v>
      </c>
      <c r="D1814">
        <v>12</v>
      </c>
      <c r="E1814">
        <v>1</v>
      </c>
      <c r="H1814">
        <v>1</v>
      </c>
      <c r="I1814">
        <v>1</v>
      </c>
      <c r="K1814">
        <v>1</v>
      </c>
      <c r="L1814">
        <v>1</v>
      </c>
      <c r="N1814">
        <v>1</v>
      </c>
      <c r="O1814">
        <v>1</v>
      </c>
      <c r="P1814">
        <v>1</v>
      </c>
    </row>
    <row r="1815" spans="1:16" x14ac:dyDescent="0.25">
      <c r="A1815" t="s">
        <v>16</v>
      </c>
      <c r="B1815" t="s">
        <v>168</v>
      </c>
      <c r="C1815" t="s">
        <v>173</v>
      </c>
      <c r="D1815">
        <v>211</v>
      </c>
      <c r="F1815">
        <v>1</v>
      </c>
      <c r="H1815">
        <v>1</v>
      </c>
      <c r="M1815">
        <v>1</v>
      </c>
      <c r="N1815">
        <v>1</v>
      </c>
      <c r="O1815">
        <v>1</v>
      </c>
      <c r="P1815">
        <v>1</v>
      </c>
    </row>
    <row r="1816" spans="1:16" x14ac:dyDescent="0.25">
      <c r="A1816" t="s">
        <v>16</v>
      </c>
      <c r="B1816" t="s">
        <v>168</v>
      </c>
      <c r="C1816" t="s">
        <v>174</v>
      </c>
      <c r="D1816">
        <v>12</v>
      </c>
      <c r="E1816">
        <v>1</v>
      </c>
      <c r="H1816">
        <v>1</v>
      </c>
      <c r="L1816">
        <v>1</v>
      </c>
      <c r="O1816">
        <v>1</v>
      </c>
      <c r="P1816">
        <v>1</v>
      </c>
    </row>
    <row r="1817" spans="1:16" x14ac:dyDescent="0.25">
      <c r="A1817" t="s">
        <v>16</v>
      </c>
      <c r="B1817" t="s">
        <v>168</v>
      </c>
      <c r="C1817" t="s">
        <v>175</v>
      </c>
      <c r="D1817">
        <v>12</v>
      </c>
      <c r="E1817">
        <v>1</v>
      </c>
      <c r="H1817">
        <v>1</v>
      </c>
      <c r="K1817">
        <v>1</v>
      </c>
      <c r="L1817">
        <v>1</v>
      </c>
      <c r="M1817">
        <v>1</v>
      </c>
      <c r="N1817">
        <v>1</v>
      </c>
      <c r="O1817">
        <v>1</v>
      </c>
      <c r="P1817">
        <v>1</v>
      </c>
    </row>
    <row r="1818" spans="1:16" x14ac:dyDescent="0.25">
      <c r="A1818" t="s">
        <v>16</v>
      </c>
      <c r="B1818" t="s">
        <v>168</v>
      </c>
      <c r="C1818" t="s">
        <v>176</v>
      </c>
      <c r="D1818">
        <v>24</v>
      </c>
      <c r="E1818">
        <v>1</v>
      </c>
      <c r="O1818">
        <v>1</v>
      </c>
      <c r="P1818">
        <v>1</v>
      </c>
    </row>
    <row r="1819" spans="1:16" x14ac:dyDescent="0.25">
      <c r="A1819" t="s">
        <v>16</v>
      </c>
      <c r="B1819" t="s">
        <v>168</v>
      </c>
      <c r="C1819" t="s">
        <v>177</v>
      </c>
      <c r="D1819">
        <v>24</v>
      </c>
      <c r="E1819">
        <v>1</v>
      </c>
      <c r="H1819">
        <v>1</v>
      </c>
    </row>
    <row r="1820" spans="1:16" x14ac:dyDescent="0.25">
      <c r="A1820" t="s">
        <v>16</v>
      </c>
      <c r="B1820" t="s">
        <v>168</v>
      </c>
      <c r="C1820" t="s">
        <v>178</v>
      </c>
      <c r="D1820">
        <v>20</v>
      </c>
      <c r="E1820">
        <v>1</v>
      </c>
    </row>
    <row r="1821" spans="1:16" x14ac:dyDescent="0.25">
      <c r="A1821" t="s">
        <v>16</v>
      </c>
      <c r="B1821" t="s">
        <v>168</v>
      </c>
      <c r="C1821" t="s">
        <v>179</v>
      </c>
      <c r="D1821">
        <v>24</v>
      </c>
      <c r="E1821">
        <v>1</v>
      </c>
      <c r="H1821">
        <v>1</v>
      </c>
      <c r="L1821">
        <v>1</v>
      </c>
    </row>
    <row r="1822" spans="1:16" x14ac:dyDescent="0.25">
      <c r="A1822" t="s">
        <v>16</v>
      </c>
      <c r="B1822" t="s">
        <v>168</v>
      </c>
      <c r="C1822" t="s">
        <v>180</v>
      </c>
      <c r="D1822">
        <v>99</v>
      </c>
      <c r="F1822">
        <v>1</v>
      </c>
      <c r="L1822">
        <v>1</v>
      </c>
    </row>
    <row r="1823" spans="1:16" x14ac:dyDescent="0.25">
      <c r="A1823" t="s">
        <v>16</v>
      </c>
      <c r="B1823" t="s">
        <v>168</v>
      </c>
      <c r="C1823" t="s">
        <v>181</v>
      </c>
      <c r="D1823">
        <v>12</v>
      </c>
      <c r="E1823">
        <v>1</v>
      </c>
      <c r="H1823">
        <v>1</v>
      </c>
      <c r="K1823">
        <v>1</v>
      </c>
      <c r="L1823">
        <v>1</v>
      </c>
      <c r="O1823">
        <v>1</v>
      </c>
      <c r="P1823">
        <v>1</v>
      </c>
    </row>
    <row r="1824" spans="1:16" x14ac:dyDescent="0.25">
      <c r="A1824" t="s">
        <v>16</v>
      </c>
      <c r="B1824" t="s">
        <v>168</v>
      </c>
      <c r="C1824" t="s">
        <v>182</v>
      </c>
      <c r="D1824">
        <v>12</v>
      </c>
      <c r="E1824">
        <v>1</v>
      </c>
      <c r="H1824">
        <v>1</v>
      </c>
      <c r="L1824">
        <v>1</v>
      </c>
      <c r="O1824">
        <v>1</v>
      </c>
      <c r="P1824">
        <v>1</v>
      </c>
    </row>
    <row r="1825" spans="1:16" x14ac:dyDescent="0.25">
      <c r="A1825" t="s">
        <v>16</v>
      </c>
      <c r="B1825" t="s">
        <v>168</v>
      </c>
      <c r="C1825" t="s">
        <v>183</v>
      </c>
      <c r="D1825">
        <v>12</v>
      </c>
      <c r="E1825">
        <v>1</v>
      </c>
      <c r="H1825">
        <v>1</v>
      </c>
      <c r="I1825">
        <v>1</v>
      </c>
      <c r="J1825">
        <v>1</v>
      </c>
      <c r="K1825">
        <v>1</v>
      </c>
      <c r="L1825">
        <v>1</v>
      </c>
      <c r="O1825">
        <v>1</v>
      </c>
      <c r="P1825">
        <v>1</v>
      </c>
    </row>
    <row r="1826" spans="1:16" x14ac:dyDescent="0.25">
      <c r="A1826" t="s">
        <v>16</v>
      </c>
      <c r="B1826" t="s">
        <v>168</v>
      </c>
      <c r="C1826" t="s">
        <v>184</v>
      </c>
      <c r="D1826">
        <v>12</v>
      </c>
      <c r="E1826">
        <v>1</v>
      </c>
      <c r="H1826">
        <v>1</v>
      </c>
      <c r="L1826">
        <v>1</v>
      </c>
      <c r="M1826">
        <v>1</v>
      </c>
      <c r="N1826">
        <v>1</v>
      </c>
      <c r="O1826">
        <v>1</v>
      </c>
      <c r="P1826">
        <v>1</v>
      </c>
    </row>
    <row r="1827" spans="1:16" x14ac:dyDescent="0.25">
      <c r="A1827" t="s">
        <v>16</v>
      </c>
      <c r="B1827" t="s">
        <v>168</v>
      </c>
      <c r="C1827" t="s">
        <v>185</v>
      </c>
      <c r="D1827">
        <v>25</v>
      </c>
      <c r="G1827">
        <v>1</v>
      </c>
      <c r="H1827">
        <v>1</v>
      </c>
      <c r="N1827">
        <v>1</v>
      </c>
      <c r="O1827">
        <v>1</v>
      </c>
      <c r="P1827">
        <v>1</v>
      </c>
    </row>
    <row r="1828" spans="1:16" x14ac:dyDescent="0.25">
      <c r="A1828" t="s">
        <v>16</v>
      </c>
      <c r="B1828" t="s">
        <v>168</v>
      </c>
      <c r="C1828" t="s">
        <v>186</v>
      </c>
      <c r="D1828">
        <v>40</v>
      </c>
      <c r="E1828">
        <v>1</v>
      </c>
      <c r="H1828">
        <v>1</v>
      </c>
      <c r="L1828">
        <v>1</v>
      </c>
      <c r="N1828">
        <v>1</v>
      </c>
      <c r="O1828">
        <v>1</v>
      </c>
      <c r="P1828">
        <v>1</v>
      </c>
    </row>
    <row r="1829" spans="1:16" x14ac:dyDescent="0.25">
      <c r="A1829" t="s">
        <v>16</v>
      </c>
      <c r="B1829" t="s">
        <v>168</v>
      </c>
      <c r="C1829" t="s">
        <v>187</v>
      </c>
      <c r="D1829">
        <v>75</v>
      </c>
      <c r="F1829">
        <v>1</v>
      </c>
      <c r="L1829">
        <v>1</v>
      </c>
      <c r="O1829">
        <v>1</v>
      </c>
      <c r="P1829">
        <v>1</v>
      </c>
    </row>
    <row r="1830" spans="1:16" x14ac:dyDescent="0.25">
      <c r="A1830" t="s">
        <v>16</v>
      </c>
      <c r="B1830" t="s">
        <v>168</v>
      </c>
      <c r="C1830" t="s">
        <v>34</v>
      </c>
      <c r="D1830">
        <v>12</v>
      </c>
      <c r="E1830">
        <v>1</v>
      </c>
      <c r="H1830">
        <v>1</v>
      </c>
      <c r="L1830">
        <v>1</v>
      </c>
      <c r="M1830">
        <v>1</v>
      </c>
      <c r="N1830">
        <v>1</v>
      </c>
      <c r="O1830">
        <v>1</v>
      </c>
      <c r="P1830">
        <v>1</v>
      </c>
    </row>
    <row r="1831" spans="1:16" x14ac:dyDescent="0.25">
      <c r="A1831" t="s">
        <v>16</v>
      </c>
      <c r="B1831" t="s">
        <v>168</v>
      </c>
      <c r="C1831" t="s">
        <v>188</v>
      </c>
      <c r="D1831">
        <v>55</v>
      </c>
      <c r="F1831">
        <v>1</v>
      </c>
      <c r="I1831">
        <v>1</v>
      </c>
      <c r="N1831">
        <v>1</v>
      </c>
      <c r="O1831">
        <v>1</v>
      </c>
      <c r="P1831">
        <v>1</v>
      </c>
    </row>
    <row r="1832" spans="1:16" x14ac:dyDescent="0.25">
      <c r="A1832" t="s">
        <v>16</v>
      </c>
      <c r="B1832" t="s">
        <v>168</v>
      </c>
      <c r="C1832" t="s">
        <v>35</v>
      </c>
      <c r="D1832">
        <v>38</v>
      </c>
      <c r="E1832">
        <v>1</v>
      </c>
      <c r="O1832">
        <v>1</v>
      </c>
      <c r="P1832">
        <v>1</v>
      </c>
    </row>
    <row r="1833" spans="1:16" x14ac:dyDescent="0.25">
      <c r="A1833" t="s">
        <v>16</v>
      </c>
      <c r="B1833" t="s">
        <v>168</v>
      </c>
      <c r="C1833" t="s">
        <v>36</v>
      </c>
      <c r="D1833">
        <v>18</v>
      </c>
      <c r="E1833">
        <v>1</v>
      </c>
      <c r="H1833">
        <v>1</v>
      </c>
      <c r="L1833">
        <v>1</v>
      </c>
      <c r="M1833">
        <v>1</v>
      </c>
      <c r="N1833">
        <v>1</v>
      </c>
      <c r="O1833">
        <v>1</v>
      </c>
      <c r="P1833">
        <v>1</v>
      </c>
    </row>
    <row r="1834" spans="1:16" x14ac:dyDescent="0.25">
      <c r="A1834" t="s">
        <v>16</v>
      </c>
      <c r="B1834" t="s">
        <v>168</v>
      </c>
      <c r="C1834" t="s">
        <v>37</v>
      </c>
      <c r="D1834">
        <v>18</v>
      </c>
      <c r="E1834">
        <v>1</v>
      </c>
      <c r="H1834">
        <v>1</v>
      </c>
      <c r="N1834">
        <v>1</v>
      </c>
      <c r="O1834">
        <v>1</v>
      </c>
      <c r="P1834">
        <v>1</v>
      </c>
    </row>
    <row r="1835" spans="1:16" x14ac:dyDescent="0.25">
      <c r="A1835" t="s">
        <v>16</v>
      </c>
      <c r="B1835" t="s">
        <v>168</v>
      </c>
      <c r="C1835" t="s">
        <v>38</v>
      </c>
      <c r="D1835">
        <v>16</v>
      </c>
      <c r="E1835">
        <v>1</v>
      </c>
      <c r="I1835">
        <v>1</v>
      </c>
      <c r="J1835">
        <v>1</v>
      </c>
      <c r="K1835">
        <v>1</v>
      </c>
      <c r="L1835">
        <v>1</v>
      </c>
      <c r="M1835">
        <v>1</v>
      </c>
      <c r="N1835">
        <v>1</v>
      </c>
      <c r="O1835">
        <v>1</v>
      </c>
      <c r="P1835">
        <v>1</v>
      </c>
    </row>
    <row r="1836" spans="1:16" x14ac:dyDescent="0.25">
      <c r="A1836" t="s">
        <v>16</v>
      </c>
      <c r="B1836" t="s">
        <v>168</v>
      </c>
      <c r="C1836" t="s">
        <v>39</v>
      </c>
      <c r="D1836">
        <v>18</v>
      </c>
      <c r="E1836">
        <v>1</v>
      </c>
      <c r="H1836">
        <v>1</v>
      </c>
      <c r="O1836">
        <v>1</v>
      </c>
      <c r="P1836">
        <v>1</v>
      </c>
    </row>
    <row r="1837" spans="1:16" x14ac:dyDescent="0.25">
      <c r="A1837" t="s">
        <v>16</v>
      </c>
      <c r="B1837" t="s">
        <v>168</v>
      </c>
      <c r="C1837" t="s">
        <v>40</v>
      </c>
      <c r="D1837">
        <v>18</v>
      </c>
      <c r="E1837">
        <v>1</v>
      </c>
      <c r="K1837">
        <v>1</v>
      </c>
      <c r="L1837">
        <v>1</v>
      </c>
      <c r="O1837">
        <v>1</v>
      </c>
      <c r="P1837">
        <v>1</v>
      </c>
    </row>
    <row r="1838" spans="1:16" x14ac:dyDescent="0.25">
      <c r="A1838" t="s">
        <v>16</v>
      </c>
      <c r="B1838" t="s">
        <v>168</v>
      </c>
      <c r="C1838" t="s">
        <v>41</v>
      </c>
      <c r="D1838">
        <v>12</v>
      </c>
      <c r="E1838">
        <v>1</v>
      </c>
      <c r="H1838">
        <v>1</v>
      </c>
      <c r="I1838">
        <v>1</v>
      </c>
      <c r="J1838">
        <v>1</v>
      </c>
      <c r="K1838">
        <v>1</v>
      </c>
      <c r="L1838">
        <v>1</v>
      </c>
      <c r="M1838">
        <v>1</v>
      </c>
      <c r="N1838">
        <v>1</v>
      </c>
      <c r="O1838">
        <v>1</v>
      </c>
      <c r="P1838">
        <v>1</v>
      </c>
    </row>
    <row r="1839" spans="1:16" x14ac:dyDescent="0.25">
      <c r="A1839" t="s">
        <v>16</v>
      </c>
      <c r="B1839" t="s">
        <v>168</v>
      </c>
      <c r="C1839" t="s">
        <v>42</v>
      </c>
      <c r="D1839">
        <v>12</v>
      </c>
      <c r="E1839">
        <v>1</v>
      </c>
      <c r="H1839">
        <v>1</v>
      </c>
      <c r="I1839">
        <v>1</v>
      </c>
      <c r="J1839">
        <v>1</v>
      </c>
      <c r="K1839">
        <v>1</v>
      </c>
      <c r="L1839">
        <v>1</v>
      </c>
      <c r="M1839">
        <v>1</v>
      </c>
      <c r="N1839">
        <v>1</v>
      </c>
      <c r="O1839">
        <v>1</v>
      </c>
      <c r="P1839">
        <v>1</v>
      </c>
    </row>
    <row r="1840" spans="1:16" x14ac:dyDescent="0.25">
      <c r="A1840" t="s">
        <v>16</v>
      </c>
      <c r="B1840" t="s">
        <v>168</v>
      </c>
      <c r="C1840" t="s">
        <v>43</v>
      </c>
      <c r="D1840">
        <v>12</v>
      </c>
      <c r="E1840">
        <v>1</v>
      </c>
      <c r="H1840">
        <v>1</v>
      </c>
      <c r="I1840">
        <v>1</v>
      </c>
      <c r="K1840">
        <v>1</v>
      </c>
      <c r="L1840">
        <v>1</v>
      </c>
      <c r="M1840">
        <v>1</v>
      </c>
      <c r="N1840">
        <v>1</v>
      </c>
      <c r="O1840">
        <v>1</v>
      </c>
      <c r="P1840">
        <v>1</v>
      </c>
    </row>
    <row r="1841" spans="1:16" x14ac:dyDescent="0.25">
      <c r="A1841" t="s">
        <v>16</v>
      </c>
      <c r="B1841" t="s">
        <v>168</v>
      </c>
      <c r="C1841" t="s">
        <v>189</v>
      </c>
      <c r="D1841">
        <v>30</v>
      </c>
      <c r="E1841">
        <v>1</v>
      </c>
      <c r="O1841">
        <v>1</v>
      </c>
      <c r="P1841">
        <v>1</v>
      </c>
    </row>
    <row r="1842" spans="1:16" x14ac:dyDescent="0.25">
      <c r="A1842" t="s">
        <v>16</v>
      </c>
      <c r="B1842" t="s">
        <v>168</v>
      </c>
      <c r="C1842" t="s">
        <v>189</v>
      </c>
      <c r="D1842">
        <v>30</v>
      </c>
      <c r="E1842">
        <v>1</v>
      </c>
      <c r="O1842">
        <v>1</v>
      </c>
      <c r="P1842">
        <v>1</v>
      </c>
    </row>
    <row r="1843" spans="1:16" x14ac:dyDescent="0.25">
      <c r="A1843" t="s">
        <v>16</v>
      </c>
      <c r="B1843" t="s">
        <v>168</v>
      </c>
      <c r="C1843" t="s">
        <v>190</v>
      </c>
      <c r="D1843">
        <v>36</v>
      </c>
      <c r="E1843">
        <v>1</v>
      </c>
      <c r="O1843">
        <v>1</v>
      </c>
      <c r="P1843">
        <v>1</v>
      </c>
    </row>
    <row r="1844" spans="1:16" x14ac:dyDescent="0.25">
      <c r="A1844" t="s">
        <v>16</v>
      </c>
      <c r="B1844" t="s">
        <v>168</v>
      </c>
      <c r="C1844" t="s">
        <v>191</v>
      </c>
      <c r="D1844">
        <v>48</v>
      </c>
      <c r="E1844">
        <v>1</v>
      </c>
      <c r="P1844">
        <v>1</v>
      </c>
    </row>
    <row r="1845" spans="1:16" x14ac:dyDescent="0.25">
      <c r="A1845" t="s">
        <v>16</v>
      </c>
      <c r="B1845" t="s">
        <v>168</v>
      </c>
      <c r="C1845" t="s">
        <v>192</v>
      </c>
      <c r="D1845">
        <v>36</v>
      </c>
      <c r="E1845">
        <v>1</v>
      </c>
      <c r="O1845">
        <v>1</v>
      </c>
      <c r="P1845">
        <v>1</v>
      </c>
    </row>
    <row r="1846" spans="1:16" x14ac:dyDescent="0.25">
      <c r="A1846" t="s">
        <v>16</v>
      </c>
      <c r="B1846" t="s">
        <v>168</v>
      </c>
      <c r="C1846" t="s">
        <v>193</v>
      </c>
      <c r="D1846">
        <v>36</v>
      </c>
      <c r="E1846">
        <v>1</v>
      </c>
      <c r="N1846">
        <v>1</v>
      </c>
      <c r="O1846">
        <v>1</v>
      </c>
      <c r="P1846">
        <v>1</v>
      </c>
    </row>
    <row r="1847" spans="1:16" x14ac:dyDescent="0.25">
      <c r="A1847" t="s">
        <v>16</v>
      </c>
      <c r="B1847" t="s">
        <v>168</v>
      </c>
      <c r="C1847" t="s">
        <v>194</v>
      </c>
      <c r="D1847">
        <v>48</v>
      </c>
      <c r="E1847">
        <v>1</v>
      </c>
      <c r="O1847">
        <v>1</v>
      </c>
      <c r="P1847">
        <v>1</v>
      </c>
    </row>
    <row r="1848" spans="1:16" x14ac:dyDescent="0.25">
      <c r="A1848" t="s">
        <v>16</v>
      </c>
      <c r="B1848" t="s">
        <v>168</v>
      </c>
      <c r="C1848" t="s">
        <v>195</v>
      </c>
      <c r="D1848">
        <v>72</v>
      </c>
      <c r="E1848">
        <v>1</v>
      </c>
      <c r="P1848">
        <v>1</v>
      </c>
    </row>
    <row r="1849" spans="1:16" x14ac:dyDescent="0.25">
      <c r="A1849" t="s">
        <v>16</v>
      </c>
      <c r="B1849" t="s">
        <v>168</v>
      </c>
      <c r="C1849" t="s">
        <v>196</v>
      </c>
      <c r="D1849">
        <v>60</v>
      </c>
      <c r="E1849">
        <v>1</v>
      </c>
      <c r="K1849">
        <v>1</v>
      </c>
    </row>
    <row r="1850" spans="1:16" x14ac:dyDescent="0.25">
      <c r="A1850" t="s">
        <v>16</v>
      </c>
      <c r="B1850" t="s">
        <v>168</v>
      </c>
      <c r="C1850" t="s">
        <v>197</v>
      </c>
      <c r="D1850">
        <v>48</v>
      </c>
      <c r="E1850">
        <v>1</v>
      </c>
      <c r="H1850">
        <v>1</v>
      </c>
    </row>
    <row r="1851" spans="1:16" x14ac:dyDescent="0.25">
      <c r="A1851" t="s">
        <v>16</v>
      </c>
      <c r="B1851" t="s">
        <v>168</v>
      </c>
      <c r="C1851" t="s">
        <v>198</v>
      </c>
      <c r="D1851">
        <v>72</v>
      </c>
      <c r="E1851">
        <v>1</v>
      </c>
      <c r="P1851">
        <v>1</v>
      </c>
    </row>
    <row r="1852" spans="1:16" x14ac:dyDescent="0.25">
      <c r="A1852" t="s">
        <v>16</v>
      </c>
      <c r="B1852" t="s">
        <v>168</v>
      </c>
      <c r="C1852" t="s">
        <v>199</v>
      </c>
      <c r="D1852">
        <v>60</v>
      </c>
      <c r="E1852">
        <v>1</v>
      </c>
      <c r="P1852">
        <v>1</v>
      </c>
    </row>
    <row r="1853" spans="1:16" x14ac:dyDescent="0.25">
      <c r="A1853" t="s">
        <v>16</v>
      </c>
      <c r="B1853" t="s">
        <v>168</v>
      </c>
      <c r="C1853" t="s">
        <v>200</v>
      </c>
      <c r="D1853">
        <v>36</v>
      </c>
      <c r="E1853">
        <v>1</v>
      </c>
      <c r="H1853">
        <v>1</v>
      </c>
      <c r="J1853">
        <v>1</v>
      </c>
      <c r="O1853">
        <v>1</v>
      </c>
      <c r="P1853">
        <v>1</v>
      </c>
    </row>
    <row r="1854" spans="1:16" x14ac:dyDescent="0.25">
      <c r="A1854" t="s">
        <v>16</v>
      </c>
      <c r="B1854" t="s">
        <v>168</v>
      </c>
      <c r="C1854" t="s">
        <v>44</v>
      </c>
      <c r="D1854">
        <v>300</v>
      </c>
      <c r="F1854">
        <v>1</v>
      </c>
    </row>
    <row r="1855" spans="1:16" x14ac:dyDescent="0.25">
      <c r="A1855" t="s">
        <v>16</v>
      </c>
      <c r="B1855" t="s">
        <v>168</v>
      </c>
      <c r="C1855" t="s">
        <v>201</v>
      </c>
      <c r="D1855">
        <v>8</v>
      </c>
      <c r="E1855">
        <v>1</v>
      </c>
      <c r="H1855">
        <v>1</v>
      </c>
      <c r="I1855">
        <v>1</v>
      </c>
      <c r="J1855">
        <v>1</v>
      </c>
      <c r="K1855">
        <v>1</v>
      </c>
      <c r="L1855">
        <v>1</v>
      </c>
      <c r="M1855">
        <v>1</v>
      </c>
      <c r="N1855">
        <v>1</v>
      </c>
      <c r="O1855">
        <v>1</v>
      </c>
      <c r="P1855">
        <v>1</v>
      </c>
    </row>
    <row r="1856" spans="1:16" x14ac:dyDescent="0.25">
      <c r="A1856" t="s">
        <v>16</v>
      </c>
      <c r="B1856" t="s">
        <v>168</v>
      </c>
      <c r="C1856" t="s">
        <v>45</v>
      </c>
      <c r="D1856">
        <v>249</v>
      </c>
      <c r="F1856">
        <v>1</v>
      </c>
      <c r="H1856">
        <v>1</v>
      </c>
    </row>
    <row r="1857" spans="1:16" x14ac:dyDescent="0.25">
      <c r="A1857" t="s">
        <v>16</v>
      </c>
      <c r="B1857" t="s">
        <v>168</v>
      </c>
      <c r="C1857" t="s">
        <v>46</v>
      </c>
      <c r="D1857">
        <v>100</v>
      </c>
      <c r="F1857">
        <v>1</v>
      </c>
      <c r="L1857">
        <v>1</v>
      </c>
      <c r="P1857">
        <v>1</v>
      </c>
    </row>
    <row r="1858" spans="1:16" x14ac:dyDescent="0.25">
      <c r="A1858" t="s">
        <v>16</v>
      </c>
      <c r="B1858" t="s">
        <v>168</v>
      </c>
      <c r="C1858" t="s">
        <v>47</v>
      </c>
      <c r="D1858">
        <v>20</v>
      </c>
      <c r="E1858">
        <v>1</v>
      </c>
      <c r="L1858">
        <v>1</v>
      </c>
      <c r="O1858">
        <v>1</v>
      </c>
      <c r="P1858">
        <v>1</v>
      </c>
    </row>
    <row r="1859" spans="1:16" x14ac:dyDescent="0.25">
      <c r="A1859" t="s">
        <v>16</v>
      </c>
      <c r="B1859" t="s">
        <v>168</v>
      </c>
      <c r="C1859" t="s">
        <v>48</v>
      </c>
      <c r="D1859">
        <v>20</v>
      </c>
      <c r="E1859">
        <v>1</v>
      </c>
      <c r="P1859">
        <v>1</v>
      </c>
    </row>
    <row r="1860" spans="1:16" x14ac:dyDescent="0.25">
      <c r="A1860" t="s">
        <v>16</v>
      </c>
      <c r="B1860" t="s">
        <v>168</v>
      </c>
      <c r="C1860" t="s">
        <v>49</v>
      </c>
      <c r="D1860">
        <v>100</v>
      </c>
      <c r="F1860">
        <v>1</v>
      </c>
      <c r="K1860">
        <v>1</v>
      </c>
      <c r="P1860">
        <v>1</v>
      </c>
    </row>
    <row r="1861" spans="1:16" x14ac:dyDescent="0.25">
      <c r="A1861" t="s">
        <v>16</v>
      </c>
      <c r="B1861" t="s">
        <v>168</v>
      </c>
      <c r="C1861" t="s">
        <v>202</v>
      </c>
      <c r="D1861">
        <v>20</v>
      </c>
      <c r="E1861">
        <v>1</v>
      </c>
    </row>
    <row r="1862" spans="1:16" x14ac:dyDescent="0.25">
      <c r="A1862" t="s">
        <v>16</v>
      </c>
      <c r="B1862" t="s">
        <v>168</v>
      </c>
      <c r="C1862" t="s">
        <v>50</v>
      </c>
      <c r="D1862">
        <v>100</v>
      </c>
      <c r="F1862">
        <v>1</v>
      </c>
      <c r="L1862">
        <v>1</v>
      </c>
    </row>
    <row r="1863" spans="1:16" x14ac:dyDescent="0.25">
      <c r="A1863" t="s">
        <v>16</v>
      </c>
      <c r="B1863" t="s">
        <v>168</v>
      </c>
      <c r="C1863" t="s">
        <v>51</v>
      </c>
      <c r="D1863">
        <v>100</v>
      </c>
      <c r="F1863">
        <v>1</v>
      </c>
      <c r="N1863">
        <v>1</v>
      </c>
      <c r="O1863">
        <v>1</v>
      </c>
      <c r="P1863">
        <v>1</v>
      </c>
    </row>
    <row r="1864" spans="1:16" x14ac:dyDescent="0.25">
      <c r="A1864" t="s">
        <v>16</v>
      </c>
      <c r="B1864" t="s">
        <v>168</v>
      </c>
      <c r="C1864" t="s">
        <v>52</v>
      </c>
      <c r="D1864">
        <v>100</v>
      </c>
      <c r="F1864">
        <v>1</v>
      </c>
      <c r="K1864">
        <v>1</v>
      </c>
      <c r="L1864">
        <v>1</v>
      </c>
      <c r="M1864">
        <v>1</v>
      </c>
      <c r="N1864">
        <v>1</v>
      </c>
      <c r="O1864">
        <v>1</v>
      </c>
      <c r="P1864">
        <v>1</v>
      </c>
    </row>
    <row r="1865" spans="1:16" x14ac:dyDescent="0.25">
      <c r="A1865" t="s">
        <v>16</v>
      </c>
      <c r="B1865" t="s">
        <v>168</v>
      </c>
      <c r="C1865" t="s">
        <v>53</v>
      </c>
      <c r="D1865">
        <v>30</v>
      </c>
      <c r="E1865">
        <v>1</v>
      </c>
      <c r="O1865">
        <v>1</v>
      </c>
      <c r="P1865">
        <v>1</v>
      </c>
    </row>
    <row r="1866" spans="1:16" x14ac:dyDescent="0.25">
      <c r="A1866" t="s">
        <v>16</v>
      </c>
      <c r="B1866" t="s">
        <v>168</v>
      </c>
      <c r="C1866" t="s">
        <v>53</v>
      </c>
      <c r="D1866">
        <v>36</v>
      </c>
      <c r="E1866">
        <v>1</v>
      </c>
      <c r="N1866">
        <v>1</v>
      </c>
      <c r="O1866">
        <v>1</v>
      </c>
      <c r="P1866">
        <v>1</v>
      </c>
    </row>
    <row r="1867" spans="1:16" x14ac:dyDescent="0.25">
      <c r="A1867" t="s">
        <v>16</v>
      </c>
      <c r="B1867" t="s">
        <v>168</v>
      </c>
      <c r="C1867" t="s">
        <v>54</v>
      </c>
      <c r="D1867">
        <v>18</v>
      </c>
      <c r="E1867">
        <v>1</v>
      </c>
      <c r="K1867">
        <v>1</v>
      </c>
      <c r="L1867">
        <v>1</v>
      </c>
      <c r="N1867">
        <v>1</v>
      </c>
      <c r="O1867">
        <v>1</v>
      </c>
      <c r="P1867">
        <v>1</v>
      </c>
    </row>
    <row r="1868" spans="1:16" x14ac:dyDescent="0.25">
      <c r="A1868" t="s">
        <v>16</v>
      </c>
      <c r="B1868" t="s">
        <v>168</v>
      </c>
      <c r="C1868" t="s">
        <v>203</v>
      </c>
      <c r="D1868">
        <v>24</v>
      </c>
      <c r="G1868">
        <v>1</v>
      </c>
      <c r="P1868">
        <v>1</v>
      </c>
    </row>
    <row r="1869" spans="1:16" x14ac:dyDescent="0.25">
      <c r="A1869" t="s">
        <v>16</v>
      </c>
      <c r="B1869" t="s">
        <v>168</v>
      </c>
      <c r="C1869" t="s">
        <v>204</v>
      </c>
      <c r="D1869">
        <v>40</v>
      </c>
      <c r="E1869">
        <v>1</v>
      </c>
      <c r="P1869">
        <v>1</v>
      </c>
    </row>
    <row r="1870" spans="1:16" x14ac:dyDescent="0.25">
      <c r="A1870" t="s">
        <v>16</v>
      </c>
      <c r="B1870" t="s">
        <v>168</v>
      </c>
      <c r="C1870" t="s">
        <v>205</v>
      </c>
      <c r="D1870">
        <v>49</v>
      </c>
      <c r="E1870">
        <v>1</v>
      </c>
      <c r="P1870">
        <v>1</v>
      </c>
    </row>
    <row r="1871" spans="1:16" x14ac:dyDescent="0.25">
      <c r="A1871" t="s">
        <v>16</v>
      </c>
      <c r="B1871" t="s">
        <v>168</v>
      </c>
      <c r="C1871" t="s">
        <v>205</v>
      </c>
      <c r="D1871">
        <v>60</v>
      </c>
      <c r="E1871">
        <v>1</v>
      </c>
      <c r="O1871">
        <v>1</v>
      </c>
      <c r="P1871">
        <v>1</v>
      </c>
    </row>
    <row r="1872" spans="1:16" x14ac:dyDescent="0.25">
      <c r="A1872" t="s">
        <v>16</v>
      </c>
      <c r="B1872" t="s">
        <v>168</v>
      </c>
      <c r="C1872" t="s">
        <v>55</v>
      </c>
      <c r="D1872">
        <v>136</v>
      </c>
      <c r="F1872">
        <v>1</v>
      </c>
      <c r="L1872">
        <v>1</v>
      </c>
      <c r="O1872">
        <v>1</v>
      </c>
      <c r="P1872">
        <v>1</v>
      </c>
    </row>
    <row r="1873" spans="1:16" x14ac:dyDescent="0.25">
      <c r="A1873" t="s">
        <v>16</v>
      </c>
      <c r="B1873" t="s">
        <v>168</v>
      </c>
      <c r="C1873" t="s">
        <v>206</v>
      </c>
      <c r="D1873">
        <v>166</v>
      </c>
      <c r="E1873">
        <v>1</v>
      </c>
      <c r="I1873">
        <v>1</v>
      </c>
      <c r="L1873">
        <v>1</v>
      </c>
      <c r="N1873">
        <v>1</v>
      </c>
      <c r="O1873">
        <v>1</v>
      </c>
      <c r="P1873">
        <v>1</v>
      </c>
    </row>
    <row r="1874" spans="1:16" x14ac:dyDescent="0.25">
      <c r="A1874" t="s">
        <v>16</v>
      </c>
      <c r="B1874" t="s">
        <v>168</v>
      </c>
      <c r="C1874" t="s">
        <v>206</v>
      </c>
      <c r="D1874">
        <v>166</v>
      </c>
      <c r="E1874">
        <v>1</v>
      </c>
      <c r="H1874">
        <v>1</v>
      </c>
      <c r="K1874">
        <v>1</v>
      </c>
      <c r="L1874">
        <v>1</v>
      </c>
      <c r="M1874">
        <v>1</v>
      </c>
      <c r="N1874">
        <v>1</v>
      </c>
      <c r="O1874">
        <v>1</v>
      </c>
      <c r="P1874">
        <v>1</v>
      </c>
    </row>
    <row r="1875" spans="1:16" x14ac:dyDescent="0.25">
      <c r="A1875" t="s">
        <v>16</v>
      </c>
      <c r="B1875" t="s">
        <v>168</v>
      </c>
      <c r="C1875" t="s">
        <v>207</v>
      </c>
      <c r="D1875">
        <v>126</v>
      </c>
      <c r="F1875">
        <v>1</v>
      </c>
      <c r="N1875">
        <v>1</v>
      </c>
      <c r="O1875">
        <v>1</v>
      </c>
      <c r="P1875">
        <v>1</v>
      </c>
    </row>
    <row r="1876" spans="1:16" x14ac:dyDescent="0.25">
      <c r="A1876" t="s">
        <v>16</v>
      </c>
      <c r="B1876" t="s">
        <v>168</v>
      </c>
      <c r="C1876" t="s">
        <v>208</v>
      </c>
      <c r="D1876">
        <v>40</v>
      </c>
      <c r="E1876">
        <v>1</v>
      </c>
      <c r="L1876">
        <v>1</v>
      </c>
      <c r="O1876">
        <v>1</v>
      </c>
      <c r="P1876">
        <v>1</v>
      </c>
    </row>
    <row r="1877" spans="1:16" x14ac:dyDescent="0.25">
      <c r="A1877" t="s">
        <v>16</v>
      </c>
      <c r="B1877" t="s">
        <v>168</v>
      </c>
      <c r="C1877" t="s">
        <v>209</v>
      </c>
      <c r="D1877">
        <v>40</v>
      </c>
      <c r="E1877">
        <v>1</v>
      </c>
      <c r="O1877">
        <v>1</v>
      </c>
      <c r="P1877">
        <v>1</v>
      </c>
    </row>
    <row r="1878" spans="1:16" x14ac:dyDescent="0.25">
      <c r="A1878" t="s">
        <v>16</v>
      </c>
      <c r="B1878" t="s">
        <v>168</v>
      </c>
      <c r="C1878" t="s">
        <v>210</v>
      </c>
      <c r="D1878">
        <v>180</v>
      </c>
      <c r="F1878">
        <v>1</v>
      </c>
      <c r="N1878">
        <v>1</v>
      </c>
      <c r="O1878">
        <v>1</v>
      </c>
      <c r="P1878">
        <v>1</v>
      </c>
    </row>
    <row r="1879" spans="1:16" x14ac:dyDescent="0.25">
      <c r="A1879" t="s">
        <v>16</v>
      </c>
      <c r="B1879" t="s">
        <v>168</v>
      </c>
      <c r="C1879" t="s">
        <v>211</v>
      </c>
      <c r="D1879">
        <v>50</v>
      </c>
      <c r="E1879">
        <v>1</v>
      </c>
      <c r="P1879">
        <v>1</v>
      </c>
    </row>
    <row r="1880" spans="1:16" x14ac:dyDescent="0.25">
      <c r="A1880" t="s">
        <v>16</v>
      </c>
      <c r="B1880" t="s">
        <v>168</v>
      </c>
      <c r="C1880" t="s">
        <v>212</v>
      </c>
      <c r="D1880">
        <v>30</v>
      </c>
      <c r="E1880">
        <v>1</v>
      </c>
      <c r="N1880">
        <v>1</v>
      </c>
      <c r="O1880">
        <v>1</v>
      </c>
      <c r="P1880">
        <v>1</v>
      </c>
    </row>
    <row r="1881" spans="1:16" x14ac:dyDescent="0.25">
      <c r="A1881" t="s">
        <v>16</v>
      </c>
      <c r="B1881" t="s">
        <v>168</v>
      </c>
      <c r="C1881" t="s">
        <v>213</v>
      </c>
      <c r="D1881">
        <v>40</v>
      </c>
      <c r="E1881">
        <v>1</v>
      </c>
      <c r="I1881">
        <v>1</v>
      </c>
      <c r="N1881">
        <v>1</v>
      </c>
      <c r="O1881">
        <v>1</v>
      </c>
      <c r="P1881">
        <v>1</v>
      </c>
    </row>
    <row r="1882" spans="1:16" x14ac:dyDescent="0.25">
      <c r="A1882" t="s">
        <v>16</v>
      </c>
      <c r="B1882" t="s">
        <v>168</v>
      </c>
      <c r="C1882" t="s">
        <v>214</v>
      </c>
      <c r="D1882">
        <v>232</v>
      </c>
      <c r="E1882">
        <v>1</v>
      </c>
      <c r="H1882">
        <v>1</v>
      </c>
      <c r="P1882">
        <v>1</v>
      </c>
    </row>
    <row r="1883" spans="1:16" x14ac:dyDescent="0.25">
      <c r="A1883" t="s">
        <v>16</v>
      </c>
      <c r="B1883" t="s">
        <v>168</v>
      </c>
      <c r="C1883" t="s">
        <v>215</v>
      </c>
      <c r="D1883">
        <v>114</v>
      </c>
      <c r="F1883">
        <v>1</v>
      </c>
      <c r="L1883">
        <v>1</v>
      </c>
      <c r="P1883">
        <v>1</v>
      </c>
    </row>
    <row r="1884" spans="1:16" x14ac:dyDescent="0.25">
      <c r="A1884" t="s">
        <v>16</v>
      </c>
      <c r="B1884" t="s">
        <v>168</v>
      </c>
      <c r="C1884" t="s">
        <v>56</v>
      </c>
      <c r="D1884">
        <v>24</v>
      </c>
      <c r="E1884">
        <v>1</v>
      </c>
      <c r="H1884">
        <v>1</v>
      </c>
    </row>
    <row r="1885" spans="1:16" x14ac:dyDescent="0.25">
      <c r="A1885" t="s">
        <v>16</v>
      </c>
      <c r="B1885" t="s">
        <v>168</v>
      </c>
      <c r="C1885" t="s">
        <v>57</v>
      </c>
      <c r="D1885">
        <v>20</v>
      </c>
      <c r="E1885">
        <v>1</v>
      </c>
      <c r="H1885">
        <v>1</v>
      </c>
      <c r="P1885">
        <v>1</v>
      </c>
    </row>
    <row r="1886" spans="1:16" x14ac:dyDescent="0.25">
      <c r="A1886" t="s">
        <v>16</v>
      </c>
      <c r="B1886" t="s">
        <v>168</v>
      </c>
      <c r="C1886" t="s">
        <v>58</v>
      </c>
      <c r="D1886">
        <v>203</v>
      </c>
      <c r="F1886">
        <v>1</v>
      </c>
      <c r="N1886">
        <v>1</v>
      </c>
      <c r="O1886">
        <v>1</v>
      </c>
      <c r="P1886">
        <v>1</v>
      </c>
    </row>
    <row r="1887" spans="1:16" x14ac:dyDescent="0.25">
      <c r="A1887" t="s">
        <v>16</v>
      </c>
      <c r="B1887" t="s">
        <v>168</v>
      </c>
      <c r="C1887" t="s">
        <v>59</v>
      </c>
      <c r="D1887">
        <v>30</v>
      </c>
      <c r="E1887">
        <v>1</v>
      </c>
      <c r="L1887">
        <v>1</v>
      </c>
      <c r="P1887">
        <v>1</v>
      </c>
    </row>
    <row r="1888" spans="1:16" x14ac:dyDescent="0.25">
      <c r="A1888" t="s">
        <v>16</v>
      </c>
      <c r="B1888" t="s">
        <v>168</v>
      </c>
      <c r="C1888" t="s">
        <v>60</v>
      </c>
      <c r="D1888">
        <v>24</v>
      </c>
      <c r="E1888">
        <v>1</v>
      </c>
      <c r="N1888">
        <v>1</v>
      </c>
    </row>
    <row r="1889" spans="1:16" x14ac:dyDescent="0.25">
      <c r="A1889" t="s">
        <v>16</v>
      </c>
      <c r="B1889" t="s">
        <v>168</v>
      </c>
      <c r="C1889" t="s">
        <v>61</v>
      </c>
      <c r="D1889">
        <v>22</v>
      </c>
      <c r="E1889">
        <v>1</v>
      </c>
      <c r="L1889">
        <v>1</v>
      </c>
      <c r="P1889">
        <v>1</v>
      </c>
    </row>
    <row r="1890" spans="1:16" x14ac:dyDescent="0.25">
      <c r="A1890" t="s">
        <v>16</v>
      </c>
      <c r="B1890" t="s">
        <v>168</v>
      </c>
      <c r="C1890" t="s">
        <v>62</v>
      </c>
      <c r="D1890">
        <v>17</v>
      </c>
      <c r="E1890">
        <v>1</v>
      </c>
      <c r="K1890">
        <v>1</v>
      </c>
      <c r="P1890">
        <v>1</v>
      </c>
    </row>
    <row r="1891" spans="1:16" x14ac:dyDescent="0.25">
      <c r="A1891" t="s">
        <v>16</v>
      </c>
      <c r="B1891" t="s">
        <v>168</v>
      </c>
      <c r="C1891" t="s">
        <v>63</v>
      </c>
      <c r="D1891">
        <v>30</v>
      </c>
      <c r="E1891">
        <v>1</v>
      </c>
      <c r="O1891">
        <v>1</v>
      </c>
      <c r="P1891">
        <v>1</v>
      </c>
    </row>
    <row r="1892" spans="1:16" x14ac:dyDescent="0.25">
      <c r="A1892" t="s">
        <v>16</v>
      </c>
      <c r="B1892" t="s">
        <v>168</v>
      </c>
      <c r="C1892" t="s">
        <v>216</v>
      </c>
      <c r="D1892">
        <v>16</v>
      </c>
      <c r="E1892">
        <v>1</v>
      </c>
      <c r="H1892">
        <v>1</v>
      </c>
      <c r="L1892">
        <v>1</v>
      </c>
      <c r="M1892">
        <v>1</v>
      </c>
      <c r="N1892">
        <v>1</v>
      </c>
      <c r="O1892">
        <v>1</v>
      </c>
      <c r="P1892">
        <v>1</v>
      </c>
    </row>
    <row r="1893" spans="1:16" x14ac:dyDescent="0.25">
      <c r="A1893" t="s">
        <v>16</v>
      </c>
      <c r="B1893" t="s">
        <v>168</v>
      </c>
      <c r="C1893" t="s">
        <v>217</v>
      </c>
      <c r="D1893">
        <v>18</v>
      </c>
      <c r="E1893">
        <v>1</v>
      </c>
      <c r="H1893">
        <v>1</v>
      </c>
      <c r="L1893">
        <v>1</v>
      </c>
      <c r="M1893">
        <v>1</v>
      </c>
      <c r="N1893">
        <v>1</v>
      </c>
      <c r="O1893">
        <v>1</v>
      </c>
      <c r="P1893">
        <v>1</v>
      </c>
    </row>
    <row r="1894" spans="1:16" x14ac:dyDescent="0.25">
      <c r="A1894" t="s">
        <v>16</v>
      </c>
      <c r="B1894" t="s">
        <v>168</v>
      </c>
      <c r="C1894" t="s">
        <v>64</v>
      </c>
      <c r="D1894">
        <v>83</v>
      </c>
      <c r="F1894">
        <v>1</v>
      </c>
      <c r="H1894">
        <v>1</v>
      </c>
      <c r="P1894">
        <v>1</v>
      </c>
    </row>
    <row r="1895" spans="1:16" x14ac:dyDescent="0.25">
      <c r="A1895" t="s">
        <v>16</v>
      </c>
      <c r="B1895" t="s">
        <v>168</v>
      </c>
      <c r="C1895" t="s">
        <v>218</v>
      </c>
      <c r="D1895">
        <v>197</v>
      </c>
      <c r="F1895">
        <v>1</v>
      </c>
      <c r="H1895">
        <v>1</v>
      </c>
      <c r="I1895">
        <v>1</v>
      </c>
      <c r="J1895">
        <v>1</v>
      </c>
      <c r="K1895">
        <v>1</v>
      </c>
      <c r="L1895">
        <v>1</v>
      </c>
      <c r="M1895">
        <v>1</v>
      </c>
      <c r="N1895">
        <v>1</v>
      </c>
      <c r="O1895">
        <v>1</v>
      </c>
      <c r="P1895">
        <v>1</v>
      </c>
    </row>
    <row r="1896" spans="1:16" x14ac:dyDescent="0.25">
      <c r="A1896" t="s">
        <v>16</v>
      </c>
      <c r="B1896" t="s">
        <v>168</v>
      </c>
      <c r="C1896" t="s">
        <v>219</v>
      </c>
      <c r="D1896">
        <v>55</v>
      </c>
      <c r="F1896">
        <v>1</v>
      </c>
      <c r="H1896">
        <v>1</v>
      </c>
      <c r="K1896">
        <v>1</v>
      </c>
      <c r="M1896">
        <v>1</v>
      </c>
      <c r="P1896">
        <v>1</v>
      </c>
    </row>
    <row r="1897" spans="1:16" x14ac:dyDescent="0.25">
      <c r="A1897" t="s">
        <v>16</v>
      </c>
      <c r="B1897" t="s">
        <v>168</v>
      </c>
      <c r="C1897" t="s">
        <v>220</v>
      </c>
      <c r="D1897">
        <v>34</v>
      </c>
      <c r="F1897">
        <v>1</v>
      </c>
      <c r="N1897">
        <v>1</v>
      </c>
      <c r="O1897">
        <v>1</v>
      </c>
      <c r="P1897">
        <v>1</v>
      </c>
    </row>
    <row r="1898" spans="1:16" x14ac:dyDescent="0.25">
      <c r="A1898" t="s">
        <v>16</v>
      </c>
      <c r="B1898" t="s">
        <v>168</v>
      </c>
      <c r="C1898" t="s">
        <v>221</v>
      </c>
      <c r="D1898">
        <v>140</v>
      </c>
      <c r="F1898">
        <v>1</v>
      </c>
    </row>
    <row r="1899" spans="1:16" x14ac:dyDescent="0.25">
      <c r="A1899" t="s">
        <v>16</v>
      </c>
      <c r="B1899" t="s">
        <v>168</v>
      </c>
      <c r="C1899" t="s">
        <v>65</v>
      </c>
      <c r="D1899">
        <v>36</v>
      </c>
      <c r="E1899">
        <v>1</v>
      </c>
      <c r="N1899">
        <v>1</v>
      </c>
      <c r="O1899">
        <v>1</v>
      </c>
      <c r="P1899">
        <v>1</v>
      </c>
    </row>
    <row r="1900" spans="1:16" x14ac:dyDescent="0.25">
      <c r="A1900" t="s">
        <v>16</v>
      </c>
      <c r="B1900" t="s">
        <v>168</v>
      </c>
      <c r="C1900" t="s">
        <v>66</v>
      </c>
      <c r="D1900">
        <v>42</v>
      </c>
      <c r="G1900">
        <v>1</v>
      </c>
      <c r="H1900">
        <v>1</v>
      </c>
      <c r="L1900">
        <v>1</v>
      </c>
      <c r="O1900">
        <v>1</v>
      </c>
      <c r="P1900">
        <v>1</v>
      </c>
    </row>
    <row r="1901" spans="1:16" x14ac:dyDescent="0.25">
      <c r="A1901" t="s">
        <v>16</v>
      </c>
      <c r="B1901" t="s">
        <v>168</v>
      </c>
      <c r="C1901" t="s">
        <v>67</v>
      </c>
      <c r="D1901">
        <v>17</v>
      </c>
      <c r="E1901">
        <v>1</v>
      </c>
      <c r="H1901">
        <v>1</v>
      </c>
      <c r="K1901">
        <v>1</v>
      </c>
      <c r="L1901">
        <v>1</v>
      </c>
      <c r="M1901">
        <v>1</v>
      </c>
      <c r="N1901">
        <v>1</v>
      </c>
      <c r="O1901">
        <v>1</v>
      </c>
      <c r="P1901">
        <v>1</v>
      </c>
    </row>
    <row r="1902" spans="1:16" x14ac:dyDescent="0.25">
      <c r="A1902" t="s">
        <v>16</v>
      </c>
      <c r="B1902" t="s">
        <v>168</v>
      </c>
      <c r="C1902" t="s">
        <v>68</v>
      </c>
      <c r="D1902">
        <v>20</v>
      </c>
      <c r="E1902">
        <v>1</v>
      </c>
      <c r="P1902">
        <v>1</v>
      </c>
    </row>
    <row r="1903" spans="1:16" x14ac:dyDescent="0.25">
      <c r="A1903" t="s">
        <v>16</v>
      </c>
      <c r="B1903" t="s">
        <v>168</v>
      </c>
      <c r="C1903" t="s">
        <v>69</v>
      </c>
      <c r="D1903">
        <v>30</v>
      </c>
      <c r="E1903">
        <v>1</v>
      </c>
      <c r="O1903">
        <v>1</v>
      </c>
      <c r="P1903">
        <v>1</v>
      </c>
    </row>
    <row r="1904" spans="1:16" x14ac:dyDescent="0.25">
      <c r="A1904" t="s">
        <v>16</v>
      </c>
      <c r="B1904" t="s">
        <v>168</v>
      </c>
      <c r="C1904" t="s">
        <v>70</v>
      </c>
      <c r="D1904">
        <v>63</v>
      </c>
      <c r="G1904">
        <v>1</v>
      </c>
      <c r="L1904">
        <v>1</v>
      </c>
      <c r="O1904">
        <v>1</v>
      </c>
      <c r="P1904">
        <v>1</v>
      </c>
    </row>
    <row r="1905" spans="1:16" x14ac:dyDescent="0.25">
      <c r="A1905" t="s">
        <v>16</v>
      </c>
      <c r="B1905" t="s">
        <v>168</v>
      </c>
      <c r="C1905" t="s">
        <v>71</v>
      </c>
      <c r="D1905">
        <v>17</v>
      </c>
      <c r="E1905">
        <v>1</v>
      </c>
      <c r="H1905">
        <v>1</v>
      </c>
      <c r="I1905">
        <v>1</v>
      </c>
      <c r="J1905">
        <v>1</v>
      </c>
      <c r="K1905">
        <v>1</v>
      </c>
      <c r="L1905">
        <v>1</v>
      </c>
      <c r="M1905">
        <v>1</v>
      </c>
      <c r="N1905">
        <v>1</v>
      </c>
      <c r="O1905">
        <v>1</v>
      </c>
      <c r="P1905">
        <v>1</v>
      </c>
    </row>
    <row r="1906" spans="1:16" x14ac:dyDescent="0.25">
      <c r="A1906" t="s">
        <v>16</v>
      </c>
      <c r="B1906" t="s">
        <v>168</v>
      </c>
      <c r="C1906" t="s">
        <v>165</v>
      </c>
      <c r="D1906">
        <v>10</v>
      </c>
      <c r="E1906">
        <v>1</v>
      </c>
      <c r="H1906">
        <v>1</v>
      </c>
      <c r="I1906">
        <v>1</v>
      </c>
      <c r="J1906">
        <v>1</v>
      </c>
      <c r="K1906">
        <v>1</v>
      </c>
      <c r="L1906">
        <v>1</v>
      </c>
      <c r="M1906">
        <v>1</v>
      </c>
      <c r="N1906">
        <v>1</v>
      </c>
      <c r="O1906">
        <v>1</v>
      </c>
      <c r="P1906">
        <v>1</v>
      </c>
    </row>
    <row r="1907" spans="1:16" x14ac:dyDescent="0.25">
      <c r="A1907" t="s">
        <v>16</v>
      </c>
      <c r="B1907" t="s">
        <v>168</v>
      </c>
      <c r="C1907" t="s">
        <v>222</v>
      </c>
      <c r="D1907">
        <v>40</v>
      </c>
      <c r="E1907">
        <v>1</v>
      </c>
      <c r="H1907">
        <v>1</v>
      </c>
      <c r="I1907">
        <v>1</v>
      </c>
      <c r="J1907">
        <v>1</v>
      </c>
      <c r="K1907">
        <v>1</v>
      </c>
      <c r="L1907">
        <v>1</v>
      </c>
      <c r="M1907">
        <v>1</v>
      </c>
      <c r="N1907">
        <v>1</v>
      </c>
      <c r="O1907">
        <v>1</v>
      </c>
      <c r="P1907">
        <v>1</v>
      </c>
    </row>
    <row r="1908" spans="1:16" x14ac:dyDescent="0.25">
      <c r="A1908" t="s">
        <v>16</v>
      </c>
      <c r="B1908" t="s">
        <v>168</v>
      </c>
      <c r="C1908" t="s">
        <v>72</v>
      </c>
      <c r="D1908">
        <v>10</v>
      </c>
      <c r="E1908">
        <v>1</v>
      </c>
      <c r="M1908">
        <v>1</v>
      </c>
      <c r="N1908">
        <v>1</v>
      </c>
      <c r="O1908">
        <v>1</v>
      </c>
      <c r="P1908">
        <v>1</v>
      </c>
    </row>
    <row r="1909" spans="1:16" x14ac:dyDescent="0.25">
      <c r="A1909" t="s">
        <v>16</v>
      </c>
      <c r="B1909" t="s">
        <v>168</v>
      </c>
      <c r="C1909" t="s">
        <v>73</v>
      </c>
      <c r="D1909">
        <v>10</v>
      </c>
      <c r="E1909">
        <v>1</v>
      </c>
      <c r="H1909">
        <v>1</v>
      </c>
      <c r="I1909">
        <v>1</v>
      </c>
      <c r="J1909">
        <v>1</v>
      </c>
      <c r="K1909">
        <v>1</v>
      </c>
      <c r="L1909">
        <v>1</v>
      </c>
      <c r="M1909">
        <v>1</v>
      </c>
      <c r="N1909">
        <v>1</v>
      </c>
      <c r="O1909">
        <v>1</v>
      </c>
      <c r="P1909">
        <v>1</v>
      </c>
    </row>
    <row r="1910" spans="1:16" x14ac:dyDescent="0.25">
      <c r="A1910" t="s">
        <v>16</v>
      </c>
      <c r="B1910" t="s">
        <v>168</v>
      </c>
      <c r="C1910" t="s">
        <v>74</v>
      </c>
      <c r="D1910">
        <v>102</v>
      </c>
      <c r="G1910">
        <v>1</v>
      </c>
      <c r="L1910">
        <v>1</v>
      </c>
      <c r="O1910">
        <v>1</v>
      </c>
      <c r="P1910">
        <v>1</v>
      </c>
    </row>
    <row r="1911" spans="1:16" x14ac:dyDescent="0.25">
      <c r="A1911" t="s">
        <v>16</v>
      </c>
      <c r="B1911" t="s">
        <v>168</v>
      </c>
      <c r="C1911" t="s">
        <v>75</v>
      </c>
      <c r="D1911">
        <v>20</v>
      </c>
      <c r="E1911">
        <v>1</v>
      </c>
      <c r="H1911">
        <v>1</v>
      </c>
    </row>
    <row r="1912" spans="1:16" x14ac:dyDescent="0.25">
      <c r="A1912" t="s">
        <v>16</v>
      </c>
      <c r="B1912" t="s">
        <v>168</v>
      </c>
      <c r="C1912" t="s">
        <v>76</v>
      </c>
      <c r="D1912">
        <v>30</v>
      </c>
      <c r="E1912">
        <v>1</v>
      </c>
      <c r="H1912">
        <v>1</v>
      </c>
      <c r="K1912">
        <v>1</v>
      </c>
      <c r="L1912">
        <v>1</v>
      </c>
      <c r="M1912">
        <v>1</v>
      </c>
    </row>
    <row r="1913" spans="1:16" x14ac:dyDescent="0.25">
      <c r="A1913" t="s">
        <v>16</v>
      </c>
      <c r="B1913" t="s">
        <v>168</v>
      </c>
      <c r="C1913" t="s">
        <v>223</v>
      </c>
      <c r="D1913">
        <v>90</v>
      </c>
      <c r="E1913">
        <v>1</v>
      </c>
      <c r="N1913">
        <v>1</v>
      </c>
      <c r="O1913">
        <v>1</v>
      </c>
      <c r="P1913">
        <v>1</v>
      </c>
    </row>
    <row r="1914" spans="1:16" x14ac:dyDescent="0.25">
      <c r="A1914" t="s">
        <v>16</v>
      </c>
      <c r="B1914" t="s">
        <v>168</v>
      </c>
      <c r="C1914" t="s">
        <v>224</v>
      </c>
      <c r="D1914">
        <v>282</v>
      </c>
      <c r="E1914">
        <v>1</v>
      </c>
      <c r="P1914">
        <v>1</v>
      </c>
    </row>
    <row r="1915" spans="1:16" x14ac:dyDescent="0.25">
      <c r="A1915" t="s">
        <v>16</v>
      </c>
      <c r="B1915" t="s">
        <v>168</v>
      </c>
      <c r="C1915" t="s">
        <v>77</v>
      </c>
      <c r="D1915">
        <v>102</v>
      </c>
      <c r="G1915">
        <v>1</v>
      </c>
      <c r="H1915">
        <v>1</v>
      </c>
      <c r="K1915">
        <v>1</v>
      </c>
      <c r="O1915">
        <v>1</v>
      </c>
      <c r="P1915">
        <v>1</v>
      </c>
    </row>
    <row r="1916" spans="1:16" x14ac:dyDescent="0.25">
      <c r="A1916" t="s">
        <v>16</v>
      </c>
      <c r="B1916" t="s">
        <v>168</v>
      </c>
      <c r="C1916" t="s">
        <v>78</v>
      </c>
      <c r="D1916">
        <v>20</v>
      </c>
      <c r="E1916">
        <v>1</v>
      </c>
      <c r="H1916">
        <v>1</v>
      </c>
      <c r="L1916">
        <v>1</v>
      </c>
      <c r="P1916">
        <v>1</v>
      </c>
    </row>
    <row r="1917" spans="1:16" x14ac:dyDescent="0.25">
      <c r="A1917" t="s">
        <v>16</v>
      </c>
      <c r="B1917" t="s">
        <v>168</v>
      </c>
      <c r="C1917" t="s">
        <v>79</v>
      </c>
      <c r="D1917">
        <v>30</v>
      </c>
      <c r="E1917">
        <v>1</v>
      </c>
      <c r="P1917">
        <v>1</v>
      </c>
    </row>
    <row r="1918" spans="1:16" x14ac:dyDescent="0.25">
      <c r="A1918" t="s">
        <v>16</v>
      </c>
      <c r="B1918" t="s">
        <v>168</v>
      </c>
      <c r="C1918" t="s">
        <v>225</v>
      </c>
      <c r="D1918">
        <v>114</v>
      </c>
      <c r="E1918">
        <v>1</v>
      </c>
      <c r="H1918">
        <v>1</v>
      </c>
      <c r="N1918">
        <v>1</v>
      </c>
      <c r="O1918">
        <v>1</v>
      </c>
      <c r="P1918">
        <v>1</v>
      </c>
    </row>
    <row r="1919" spans="1:16" x14ac:dyDescent="0.25">
      <c r="A1919" t="s">
        <v>16</v>
      </c>
      <c r="B1919" t="s">
        <v>168</v>
      </c>
      <c r="C1919" t="s">
        <v>226</v>
      </c>
      <c r="D1919">
        <v>162</v>
      </c>
      <c r="E1919">
        <v>1</v>
      </c>
      <c r="M1919">
        <v>1</v>
      </c>
      <c r="N1919">
        <v>1</v>
      </c>
      <c r="P1919">
        <v>1</v>
      </c>
    </row>
    <row r="1920" spans="1:16" x14ac:dyDescent="0.25">
      <c r="A1920" t="s">
        <v>16</v>
      </c>
      <c r="B1920" t="s">
        <v>168</v>
      </c>
      <c r="C1920" t="s">
        <v>80</v>
      </c>
      <c r="D1920">
        <v>30</v>
      </c>
      <c r="E1920">
        <v>1</v>
      </c>
      <c r="N1920">
        <v>1</v>
      </c>
      <c r="O1920">
        <v>1</v>
      </c>
      <c r="P1920">
        <v>1</v>
      </c>
    </row>
    <row r="1921" spans="1:16" x14ac:dyDescent="0.25">
      <c r="A1921" t="s">
        <v>16</v>
      </c>
      <c r="B1921" t="s">
        <v>168</v>
      </c>
      <c r="C1921" t="s">
        <v>81</v>
      </c>
      <c r="D1921">
        <v>85</v>
      </c>
      <c r="F1921">
        <v>1</v>
      </c>
      <c r="H1921">
        <v>1</v>
      </c>
      <c r="I1921">
        <v>1</v>
      </c>
      <c r="J1921">
        <v>1</v>
      </c>
      <c r="K1921">
        <v>1</v>
      </c>
      <c r="L1921">
        <v>1</v>
      </c>
      <c r="M1921">
        <v>1</v>
      </c>
      <c r="N1921">
        <v>1</v>
      </c>
      <c r="O1921">
        <v>1</v>
      </c>
      <c r="P1921">
        <v>1</v>
      </c>
    </row>
    <row r="1922" spans="1:16" x14ac:dyDescent="0.25">
      <c r="A1922" t="s">
        <v>16</v>
      </c>
      <c r="B1922" t="s">
        <v>168</v>
      </c>
      <c r="C1922" t="s">
        <v>82</v>
      </c>
      <c r="D1922">
        <v>300</v>
      </c>
      <c r="F1922">
        <v>1</v>
      </c>
      <c r="H1922">
        <v>1</v>
      </c>
      <c r="P1922">
        <v>1</v>
      </c>
    </row>
    <row r="1923" spans="1:16" x14ac:dyDescent="0.25">
      <c r="A1923" t="s">
        <v>16</v>
      </c>
      <c r="B1923" t="s">
        <v>168</v>
      </c>
      <c r="C1923" t="s">
        <v>83</v>
      </c>
      <c r="D1923">
        <v>82</v>
      </c>
      <c r="F1923">
        <v>1</v>
      </c>
      <c r="H1923">
        <v>1</v>
      </c>
      <c r="O1923">
        <v>1</v>
      </c>
      <c r="P1923">
        <v>1</v>
      </c>
    </row>
    <row r="1924" spans="1:16" x14ac:dyDescent="0.25">
      <c r="A1924" t="s">
        <v>16</v>
      </c>
      <c r="B1924" t="s">
        <v>168</v>
      </c>
      <c r="C1924" t="s">
        <v>84</v>
      </c>
      <c r="D1924">
        <v>40</v>
      </c>
      <c r="E1924">
        <v>1</v>
      </c>
      <c r="O1924">
        <v>1</v>
      </c>
      <c r="P1924">
        <v>1</v>
      </c>
    </row>
    <row r="1925" spans="1:16" x14ac:dyDescent="0.25">
      <c r="A1925" t="s">
        <v>16</v>
      </c>
      <c r="B1925" t="s">
        <v>168</v>
      </c>
      <c r="C1925" t="s">
        <v>85</v>
      </c>
      <c r="D1925">
        <v>30</v>
      </c>
      <c r="E1925">
        <v>1</v>
      </c>
      <c r="H1925">
        <v>1</v>
      </c>
      <c r="O1925">
        <v>1</v>
      </c>
      <c r="P1925">
        <v>1</v>
      </c>
    </row>
    <row r="1926" spans="1:16" x14ac:dyDescent="0.25">
      <c r="A1926" t="s">
        <v>16</v>
      </c>
      <c r="B1926" t="s">
        <v>168</v>
      </c>
      <c r="C1926" t="s">
        <v>86</v>
      </c>
      <c r="D1926">
        <v>30</v>
      </c>
      <c r="E1926">
        <v>1</v>
      </c>
      <c r="H1926">
        <v>1</v>
      </c>
      <c r="K1926">
        <v>1</v>
      </c>
      <c r="N1926">
        <v>1</v>
      </c>
      <c r="O1926">
        <v>1</v>
      </c>
      <c r="P1926">
        <v>1</v>
      </c>
    </row>
    <row r="1927" spans="1:16" x14ac:dyDescent="0.25">
      <c r="A1927" t="s">
        <v>16</v>
      </c>
      <c r="B1927" t="s">
        <v>168</v>
      </c>
      <c r="C1927" t="s">
        <v>87</v>
      </c>
      <c r="D1927">
        <v>120</v>
      </c>
      <c r="E1927">
        <v>1</v>
      </c>
      <c r="M1927">
        <v>1</v>
      </c>
      <c r="O1927">
        <v>1</v>
      </c>
      <c r="P1927">
        <v>1</v>
      </c>
    </row>
    <row r="1928" spans="1:16" x14ac:dyDescent="0.25">
      <c r="A1928" t="s">
        <v>16</v>
      </c>
      <c r="B1928" t="s">
        <v>168</v>
      </c>
      <c r="C1928" t="s">
        <v>88</v>
      </c>
      <c r="D1928">
        <v>150</v>
      </c>
      <c r="F1928">
        <v>1</v>
      </c>
      <c r="H1928">
        <v>1</v>
      </c>
      <c r="I1928">
        <v>1</v>
      </c>
      <c r="J1928">
        <v>1</v>
      </c>
      <c r="K1928">
        <v>1</v>
      </c>
      <c r="L1928">
        <v>1</v>
      </c>
      <c r="M1928">
        <v>1</v>
      </c>
      <c r="N1928">
        <v>1</v>
      </c>
      <c r="O1928">
        <v>1</v>
      </c>
      <c r="P1928">
        <v>1</v>
      </c>
    </row>
    <row r="1929" spans="1:16" x14ac:dyDescent="0.25">
      <c r="A1929" t="s">
        <v>16</v>
      </c>
      <c r="B1929" t="s">
        <v>168</v>
      </c>
      <c r="C1929" t="s">
        <v>89</v>
      </c>
      <c r="D1929">
        <v>218</v>
      </c>
      <c r="F1929">
        <v>1</v>
      </c>
      <c r="I1929">
        <v>1</v>
      </c>
      <c r="N1929">
        <v>1</v>
      </c>
      <c r="O1929">
        <v>1</v>
      </c>
      <c r="P1929">
        <v>1</v>
      </c>
    </row>
    <row r="1930" spans="1:16" x14ac:dyDescent="0.25">
      <c r="A1930" t="s">
        <v>16</v>
      </c>
      <c r="B1930" t="s">
        <v>168</v>
      </c>
      <c r="C1930" t="s">
        <v>90</v>
      </c>
      <c r="D1930">
        <v>154</v>
      </c>
      <c r="F1930">
        <v>1</v>
      </c>
      <c r="H1930">
        <v>1</v>
      </c>
      <c r="I1930">
        <v>1</v>
      </c>
      <c r="L1930">
        <v>1</v>
      </c>
      <c r="N1930">
        <v>1</v>
      </c>
      <c r="P1930">
        <v>1</v>
      </c>
    </row>
    <row r="1931" spans="1:16" x14ac:dyDescent="0.25">
      <c r="A1931" t="s">
        <v>16</v>
      </c>
      <c r="B1931" t="s">
        <v>168</v>
      </c>
      <c r="C1931" t="s">
        <v>91</v>
      </c>
      <c r="D1931">
        <v>100</v>
      </c>
      <c r="E1931">
        <v>1</v>
      </c>
      <c r="H1931">
        <v>1</v>
      </c>
      <c r="K1931">
        <v>1</v>
      </c>
      <c r="N1931">
        <v>1</v>
      </c>
      <c r="O1931">
        <v>1</v>
      </c>
      <c r="P1931">
        <v>1</v>
      </c>
    </row>
    <row r="1932" spans="1:16" x14ac:dyDescent="0.25">
      <c r="A1932" t="s">
        <v>16</v>
      </c>
      <c r="B1932" t="s">
        <v>168</v>
      </c>
      <c r="C1932" t="s">
        <v>92</v>
      </c>
      <c r="D1932">
        <v>20</v>
      </c>
      <c r="E1932">
        <v>1</v>
      </c>
    </row>
    <row r="1933" spans="1:16" x14ac:dyDescent="0.25">
      <c r="A1933" t="s">
        <v>16</v>
      </c>
      <c r="B1933" t="s">
        <v>168</v>
      </c>
      <c r="C1933" t="s">
        <v>93</v>
      </c>
      <c r="D1933">
        <v>132</v>
      </c>
      <c r="F1933">
        <v>1</v>
      </c>
      <c r="H1933">
        <v>1</v>
      </c>
      <c r="J1933">
        <v>1</v>
      </c>
      <c r="L1933">
        <v>1</v>
      </c>
      <c r="M1933">
        <v>1</v>
      </c>
      <c r="N1933">
        <v>1</v>
      </c>
      <c r="P1933">
        <v>1</v>
      </c>
    </row>
    <row r="1934" spans="1:16" x14ac:dyDescent="0.25">
      <c r="A1934" t="s">
        <v>16</v>
      </c>
      <c r="B1934" t="s">
        <v>168</v>
      </c>
      <c r="C1934" t="s">
        <v>94</v>
      </c>
      <c r="D1934">
        <v>80</v>
      </c>
      <c r="F1934">
        <v>1</v>
      </c>
      <c r="H1934">
        <v>1</v>
      </c>
      <c r="L1934">
        <v>1</v>
      </c>
      <c r="O1934">
        <v>1</v>
      </c>
      <c r="P1934">
        <v>1</v>
      </c>
    </row>
    <row r="1935" spans="1:16" x14ac:dyDescent="0.25">
      <c r="A1935" t="s">
        <v>16</v>
      </c>
      <c r="B1935" t="s">
        <v>168</v>
      </c>
      <c r="C1935" t="s">
        <v>95</v>
      </c>
      <c r="D1935">
        <v>50</v>
      </c>
      <c r="F1935">
        <v>1</v>
      </c>
      <c r="O1935">
        <v>1</v>
      </c>
      <c r="P1935">
        <v>1</v>
      </c>
    </row>
    <row r="1936" spans="1:16" x14ac:dyDescent="0.25">
      <c r="A1936" t="s">
        <v>16</v>
      </c>
      <c r="B1936" t="s">
        <v>168</v>
      </c>
      <c r="C1936" t="s">
        <v>96</v>
      </c>
      <c r="D1936">
        <v>65</v>
      </c>
      <c r="F1936">
        <v>1</v>
      </c>
      <c r="H1936">
        <v>1</v>
      </c>
      <c r="O1936">
        <v>1</v>
      </c>
      <c r="P1936">
        <v>1</v>
      </c>
    </row>
    <row r="1937" spans="1:16" x14ac:dyDescent="0.25">
      <c r="A1937" t="s">
        <v>16</v>
      </c>
      <c r="B1937" t="s">
        <v>168</v>
      </c>
      <c r="C1937" t="s">
        <v>97</v>
      </c>
      <c r="D1937">
        <v>15</v>
      </c>
      <c r="E1937">
        <v>1</v>
      </c>
      <c r="O1937">
        <v>1</v>
      </c>
      <c r="P1937">
        <v>1</v>
      </c>
    </row>
    <row r="1938" spans="1:16" x14ac:dyDescent="0.25">
      <c r="A1938" t="s">
        <v>16</v>
      </c>
      <c r="B1938" t="s">
        <v>168</v>
      </c>
      <c r="C1938" t="s">
        <v>98</v>
      </c>
      <c r="D1938">
        <v>154</v>
      </c>
      <c r="F1938">
        <v>1</v>
      </c>
      <c r="H1938">
        <v>1</v>
      </c>
      <c r="I1938">
        <v>1</v>
      </c>
      <c r="J1938">
        <v>1</v>
      </c>
      <c r="K1938">
        <v>1</v>
      </c>
      <c r="L1938">
        <v>1</v>
      </c>
      <c r="N1938">
        <v>1</v>
      </c>
      <c r="O1938">
        <v>1</v>
      </c>
      <c r="P1938">
        <v>1</v>
      </c>
    </row>
    <row r="1939" spans="1:16" x14ac:dyDescent="0.25">
      <c r="A1939" t="s">
        <v>16</v>
      </c>
      <c r="B1939" t="s">
        <v>168</v>
      </c>
      <c r="C1939" t="s">
        <v>99</v>
      </c>
      <c r="D1939">
        <v>20</v>
      </c>
      <c r="E1939">
        <v>1</v>
      </c>
      <c r="H1939">
        <v>1</v>
      </c>
      <c r="L1939">
        <v>1</v>
      </c>
    </row>
    <row r="1940" spans="1:16" x14ac:dyDescent="0.25">
      <c r="A1940" t="s">
        <v>16</v>
      </c>
      <c r="B1940" t="s">
        <v>168</v>
      </c>
      <c r="C1940" t="s">
        <v>227</v>
      </c>
      <c r="D1940">
        <v>15</v>
      </c>
      <c r="E1940">
        <v>1</v>
      </c>
      <c r="H1940">
        <v>1</v>
      </c>
      <c r="M1940">
        <v>1</v>
      </c>
      <c r="O1940">
        <v>1</v>
      </c>
      <c r="P1940">
        <v>1</v>
      </c>
    </row>
    <row r="1941" spans="1:16" x14ac:dyDescent="0.25">
      <c r="A1941" t="s">
        <v>16</v>
      </c>
      <c r="B1941" t="s">
        <v>168</v>
      </c>
      <c r="C1941" t="s">
        <v>100</v>
      </c>
      <c r="D1941">
        <v>28</v>
      </c>
      <c r="E1941">
        <v>1</v>
      </c>
      <c r="N1941">
        <v>1</v>
      </c>
      <c r="P1941">
        <v>1</v>
      </c>
    </row>
    <row r="1942" spans="1:16" x14ac:dyDescent="0.25">
      <c r="A1942" t="s">
        <v>16</v>
      </c>
      <c r="B1942" t="s">
        <v>168</v>
      </c>
      <c r="C1942" t="s">
        <v>101</v>
      </c>
      <c r="D1942">
        <v>12</v>
      </c>
      <c r="E1942">
        <v>1</v>
      </c>
      <c r="H1942">
        <v>1</v>
      </c>
      <c r="K1942">
        <v>1</v>
      </c>
      <c r="L1942">
        <v>1</v>
      </c>
      <c r="O1942">
        <v>1</v>
      </c>
      <c r="P1942">
        <v>1</v>
      </c>
    </row>
    <row r="1943" spans="1:16" x14ac:dyDescent="0.25">
      <c r="A1943" t="s">
        <v>16</v>
      </c>
      <c r="B1943" t="s">
        <v>168</v>
      </c>
      <c r="C1943" t="s">
        <v>102</v>
      </c>
      <c r="D1943">
        <v>203</v>
      </c>
      <c r="F1943">
        <v>1</v>
      </c>
      <c r="N1943">
        <v>1</v>
      </c>
      <c r="O1943">
        <v>1</v>
      </c>
      <c r="P1943">
        <v>1</v>
      </c>
    </row>
    <row r="1944" spans="1:16" x14ac:dyDescent="0.25">
      <c r="A1944" t="s">
        <v>16</v>
      </c>
      <c r="B1944" t="s">
        <v>168</v>
      </c>
      <c r="C1944" t="s">
        <v>103</v>
      </c>
      <c r="D1944">
        <v>8</v>
      </c>
      <c r="E1944">
        <v>1</v>
      </c>
      <c r="H1944">
        <v>1</v>
      </c>
      <c r="I1944">
        <v>1</v>
      </c>
      <c r="J1944">
        <v>1</v>
      </c>
      <c r="K1944">
        <v>1</v>
      </c>
      <c r="L1944">
        <v>1</v>
      </c>
      <c r="M1944">
        <v>1</v>
      </c>
      <c r="N1944">
        <v>1</v>
      </c>
      <c r="O1944">
        <v>1</v>
      </c>
      <c r="P1944">
        <v>1</v>
      </c>
    </row>
    <row r="1945" spans="1:16" x14ac:dyDescent="0.25">
      <c r="A1945" t="s">
        <v>16</v>
      </c>
      <c r="B1945" t="s">
        <v>168</v>
      </c>
      <c r="C1945" t="s">
        <v>104</v>
      </c>
      <c r="D1945">
        <v>10</v>
      </c>
      <c r="E1945">
        <v>1</v>
      </c>
      <c r="H1945">
        <v>1</v>
      </c>
      <c r="M1945">
        <v>1</v>
      </c>
      <c r="N1945">
        <v>1</v>
      </c>
      <c r="O1945">
        <v>1</v>
      </c>
      <c r="P1945">
        <v>1</v>
      </c>
    </row>
    <row r="1946" spans="1:16" x14ac:dyDescent="0.25">
      <c r="A1946" t="s">
        <v>16</v>
      </c>
      <c r="B1946" t="s">
        <v>168</v>
      </c>
      <c r="C1946" t="s">
        <v>105</v>
      </c>
      <c r="D1946">
        <v>10</v>
      </c>
      <c r="E1946">
        <v>1</v>
      </c>
      <c r="H1946">
        <v>1</v>
      </c>
      <c r="K1946">
        <v>1</v>
      </c>
      <c r="L1946">
        <v>1</v>
      </c>
      <c r="M1946">
        <v>1</v>
      </c>
      <c r="N1946">
        <v>1</v>
      </c>
      <c r="O1946">
        <v>1</v>
      </c>
      <c r="P1946">
        <v>1</v>
      </c>
    </row>
    <row r="1947" spans="1:16" x14ac:dyDescent="0.25">
      <c r="A1947" t="s">
        <v>16</v>
      </c>
      <c r="B1947" t="s">
        <v>168</v>
      </c>
      <c r="C1947" t="s">
        <v>106</v>
      </c>
      <c r="D1947">
        <v>10</v>
      </c>
      <c r="E1947">
        <v>1</v>
      </c>
      <c r="H1947">
        <v>1</v>
      </c>
      <c r="L1947">
        <v>1</v>
      </c>
      <c r="O1947">
        <v>1</v>
      </c>
      <c r="P1947">
        <v>1</v>
      </c>
    </row>
    <row r="1948" spans="1:16" x14ac:dyDescent="0.25">
      <c r="A1948" t="s">
        <v>16</v>
      </c>
      <c r="B1948" t="s">
        <v>168</v>
      </c>
      <c r="C1948" t="s">
        <v>107</v>
      </c>
      <c r="D1948">
        <v>10</v>
      </c>
      <c r="E1948">
        <v>1</v>
      </c>
      <c r="H1948">
        <v>1</v>
      </c>
      <c r="K1948">
        <v>1</v>
      </c>
      <c r="L1948">
        <v>1</v>
      </c>
      <c r="M1948">
        <v>1</v>
      </c>
      <c r="N1948">
        <v>1</v>
      </c>
      <c r="O1948">
        <v>1</v>
      </c>
      <c r="P1948">
        <v>1</v>
      </c>
    </row>
    <row r="1949" spans="1:16" x14ac:dyDescent="0.25">
      <c r="A1949" t="s">
        <v>16</v>
      </c>
      <c r="B1949" t="s">
        <v>168</v>
      </c>
      <c r="C1949" t="s">
        <v>108</v>
      </c>
      <c r="D1949">
        <v>10</v>
      </c>
      <c r="E1949">
        <v>1</v>
      </c>
      <c r="H1949">
        <v>1</v>
      </c>
      <c r="K1949">
        <v>1</v>
      </c>
      <c r="L1949">
        <v>1</v>
      </c>
      <c r="O1949">
        <v>1</v>
      </c>
      <c r="P1949">
        <v>1</v>
      </c>
    </row>
    <row r="1950" spans="1:16" x14ac:dyDescent="0.25">
      <c r="A1950" t="s">
        <v>16</v>
      </c>
      <c r="B1950" t="s">
        <v>168</v>
      </c>
      <c r="C1950" t="s">
        <v>109</v>
      </c>
      <c r="D1950">
        <v>10</v>
      </c>
      <c r="E1950">
        <v>1</v>
      </c>
      <c r="H1950">
        <v>1</v>
      </c>
      <c r="K1950">
        <v>1</v>
      </c>
      <c r="L1950">
        <v>1</v>
      </c>
      <c r="M1950">
        <v>1</v>
      </c>
      <c r="N1950">
        <v>1</v>
      </c>
      <c r="O1950">
        <v>1</v>
      </c>
      <c r="P1950">
        <v>1</v>
      </c>
    </row>
    <row r="1951" spans="1:16" x14ac:dyDescent="0.25">
      <c r="A1951" t="s">
        <v>16</v>
      </c>
      <c r="B1951" t="s">
        <v>168</v>
      </c>
      <c r="C1951" t="s">
        <v>110</v>
      </c>
      <c r="D1951">
        <v>18</v>
      </c>
      <c r="E1951">
        <v>1</v>
      </c>
      <c r="M1951">
        <v>1</v>
      </c>
      <c r="N1951">
        <v>1</v>
      </c>
      <c r="O1951">
        <v>1</v>
      </c>
      <c r="P1951">
        <v>1</v>
      </c>
    </row>
    <row r="1952" spans="1:16" x14ac:dyDescent="0.25">
      <c r="A1952" t="s">
        <v>16</v>
      </c>
      <c r="B1952" t="s">
        <v>168</v>
      </c>
      <c r="C1952" t="s">
        <v>111</v>
      </c>
      <c r="D1952">
        <v>8</v>
      </c>
      <c r="E1952">
        <v>1</v>
      </c>
      <c r="H1952">
        <v>1</v>
      </c>
      <c r="I1952">
        <v>1</v>
      </c>
      <c r="J1952">
        <v>1</v>
      </c>
      <c r="K1952">
        <v>1</v>
      </c>
      <c r="L1952">
        <v>1</v>
      </c>
      <c r="M1952">
        <v>1</v>
      </c>
      <c r="N1952">
        <v>1</v>
      </c>
      <c r="O1952">
        <v>1</v>
      </c>
      <c r="P1952">
        <v>1</v>
      </c>
    </row>
    <row r="1953" spans="1:16" x14ac:dyDescent="0.25">
      <c r="A1953" t="s">
        <v>16</v>
      </c>
      <c r="B1953" t="s">
        <v>168</v>
      </c>
      <c r="C1953" t="s">
        <v>112</v>
      </c>
      <c r="D1953">
        <v>8</v>
      </c>
      <c r="E1953">
        <v>1</v>
      </c>
      <c r="H1953">
        <v>1</v>
      </c>
      <c r="I1953">
        <v>1</v>
      </c>
      <c r="J1953">
        <v>1</v>
      </c>
      <c r="K1953">
        <v>1</v>
      </c>
      <c r="L1953">
        <v>1</v>
      </c>
      <c r="M1953">
        <v>1</v>
      </c>
      <c r="N1953">
        <v>1</v>
      </c>
      <c r="O1953">
        <v>1</v>
      </c>
      <c r="P1953">
        <v>1</v>
      </c>
    </row>
    <row r="1954" spans="1:16" x14ac:dyDescent="0.25">
      <c r="A1954" t="s">
        <v>16</v>
      </c>
      <c r="B1954" t="s">
        <v>168</v>
      </c>
      <c r="C1954" t="s">
        <v>113</v>
      </c>
      <c r="D1954">
        <v>8</v>
      </c>
      <c r="E1954">
        <v>1</v>
      </c>
      <c r="H1954">
        <v>1</v>
      </c>
      <c r="I1954">
        <v>1</v>
      </c>
      <c r="J1954">
        <v>1</v>
      </c>
      <c r="K1954">
        <v>1</v>
      </c>
      <c r="L1954">
        <v>1</v>
      </c>
      <c r="M1954">
        <v>1</v>
      </c>
      <c r="N1954">
        <v>1</v>
      </c>
      <c r="O1954">
        <v>1</v>
      </c>
      <c r="P1954">
        <v>1</v>
      </c>
    </row>
    <row r="1955" spans="1:16" x14ac:dyDescent="0.25">
      <c r="A1955" t="s">
        <v>16</v>
      </c>
      <c r="B1955" t="s">
        <v>168</v>
      </c>
      <c r="C1955" t="s">
        <v>114</v>
      </c>
      <c r="D1955">
        <v>8</v>
      </c>
      <c r="E1955">
        <v>1</v>
      </c>
      <c r="H1955">
        <v>1</v>
      </c>
      <c r="I1955">
        <v>1</v>
      </c>
      <c r="J1955">
        <v>1</v>
      </c>
      <c r="K1955">
        <v>1</v>
      </c>
      <c r="L1955">
        <v>1</v>
      </c>
      <c r="M1955">
        <v>1</v>
      </c>
      <c r="N1955">
        <v>1</v>
      </c>
      <c r="O1955">
        <v>1</v>
      </c>
      <c r="P1955">
        <v>1</v>
      </c>
    </row>
    <row r="1956" spans="1:16" x14ac:dyDescent="0.25">
      <c r="A1956" t="s">
        <v>16</v>
      </c>
      <c r="B1956" t="s">
        <v>168</v>
      </c>
      <c r="C1956" t="s">
        <v>115</v>
      </c>
      <c r="D1956">
        <v>10</v>
      </c>
      <c r="E1956">
        <v>1</v>
      </c>
      <c r="J1956">
        <v>1</v>
      </c>
      <c r="K1956">
        <v>1</v>
      </c>
      <c r="L1956">
        <v>1</v>
      </c>
      <c r="M1956">
        <v>1</v>
      </c>
      <c r="N1956">
        <v>1</v>
      </c>
      <c r="O1956">
        <v>1</v>
      </c>
      <c r="P1956">
        <v>1</v>
      </c>
    </row>
    <row r="1957" spans="1:16" x14ac:dyDescent="0.25">
      <c r="A1957" t="s">
        <v>16</v>
      </c>
      <c r="B1957" t="s">
        <v>168</v>
      </c>
      <c r="C1957" t="s">
        <v>116</v>
      </c>
      <c r="D1957">
        <v>12</v>
      </c>
      <c r="E1957">
        <v>1</v>
      </c>
      <c r="H1957">
        <v>1</v>
      </c>
      <c r="K1957">
        <v>1</v>
      </c>
      <c r="L1957">
        <v>1</v>
      </c>
      <c r="O1957">
        <v>1</v>
      </c>
      <c r="P1957">
        <v>1</v>
      </c>
    </row>
    <row r="1958" spans="1:16" x14ac:dyDescent="0.25">
      <c r="A1958" t="s">
        <v>16</v>
      </c>
      <c r="B1958" t="s">
        <v>168</v>
      </c>
      <c r="C1958" t="s">
        <v>117</v>
      </c>
      <c r="D1958">
        <v>12</v>
      </c>
      <c r="E1958">
        <v>1</v>
      </c>
      <c r="H1958">
        <v>1</v>
      </c>
      <c r="K1958">
        <v>1</v>
      </c>
      <c r="L1958">
        <v>1</v>
      </c>
      <c r="O1958">
        <v>1</v>
      </c>
      <c r="P1958">
        <v>1</v>
      </c>
    </row>
    <row r="1959" spans="1:16" x14ac:dyDescent="0.25">
      <c r="A1959" t="s">
        <v>16</v>
      </c>
      <c r="B1959" t="s">
        <v>168</v>
      </c>
      <c r="C1959" t="s">
        <v>118</v>
      </c>
      <c r="D1959">
        <v>10</v>
      </c>
      <c r="E1959">
        <v>1</v>
      </c>
      <c r="H1959">
        <v>1</v>
      </c>
      <c r="K1959">
        <v>1</v>
      </c>
      <c r="L1959">
        <v>1</v>
      </c>
      <c r="M1959">
        <v>1</v>
      </c>
      <c r="N1959">
        <v>1</v>
      </c>
      <c r="O1959">
        <v>1</v>
      </c>
      <c r="P1959">
        <v>1</v>
      </c>
    </row>
    <row r="1960" spans="1:16" x14ac:dyDescent="0.25">
      <c r="A1960" t="s">
        <v>16</v>
      </c>
      <c r="B1960" t="s">
        <v>168</v>
      </c>
      <c r="C1960" t="s">
        <v>119</v>
      </c>
      <c r="D1960">
        <v>30</v>
      </c>
      <c r="E1960">
        <v>1</v>
      </c>
      <c r="L1960">
        <v>1</v>
      </c>
      <c r="O1960">
        <v>1</v>
      </c>
      <c r="P1960">
        <v>1</v>
      </c>
    </row>
    <row r="1961" spans="1:16" x14ac:dyDescent="0.25">
      <c r="A1961" t="s">
        <v>16</v>
      </c>
      <c r="B1961" t="s">
        <v>168</v>
      </c>
      <c r="C1961" t="s">
        <v>119</v>
      </c>
      <c r="D1961">
        <v>30</v>
      </c>
      <c r="E1961">
        <v>1</v>
      </c>
      <c r="H1961">
        <v>1</v>
      </c>
      <c r="K1961">
        <v>1</v>
      </c>
      <c r="N1961">
        <v>1</v>
      </c>
      <c r="O1961">
        <v>1</v>
      </c>
      <c r="P1961">
        <v>1</v>
      </c>
    </row>
    <row r="1962" spans="1:16" x14ac:dyDescent="0.25">
      <c r="A1962" t="s">
        <v>16</v>
      </c>
      <c r="B1962" t="s">
        <v>168</v>
      </c>
      <c r="C1962" t="s">
        <v>120</v>
      </c>
      <c r="D1962">
        <v>300</v>
      </c>
      <c r="F1962">
        <v>1</v>
      </c>
      <c r="M1962">
        <v>1</v>
      </c>
      <c r="P1962">
        <v>1</v>
      </c>
    </row>
    <row r="1963" spans="1:16" x14ac:dyDescent="0.25">
      <c r="A1963" t="s">
        <v>16</v>
      </c>
      <c r="B1963" t="s">
        <v>168</v>
      </c>
      <c r="C1963" t="s">
        <v>121</v>
      </c>
      <c r="D1963">
        <v>34</v>
      </c>
      <c r="F1963">
        <v>1</v>
      </c>
      <c r="N1963">
        <v>1</v>
      </c>
      <c r="O1963">
        <v>1</v>
      </c>
      <c r="P1963">
        <v>1</v>
      </c>
    </row>
    <row r="1964" spans="1:16" x14ac:dyDescent="0.25">
      <c r="A1964" t="s">
        <v>16</v>
      </c>
      <c r="B1964" t="s">
        <v>168</v>
      </c>
      <c r="C1964" t="s">
        <v>122</v>
      </c>
      <c r="D1964">
        <v>21</v>
      </c>
      <c r="E1964">
        <v>1</v>
      </c>
      <c r="L1964">
        <v>1</v>
      </c>
    </row>
    <row r="1965" spans="1:16" x14ac:dyDescent="0.25">
      <c r="A1965" t="s">
        <v>16</v>
      </c>
      <c r="B1965" t="s">
        <v>168</v>
      </c>
      <c r="C1965" t="s">
        <v>123</v>
      </c>
      <c r="D1965">
        <v>18</v>
      </c>
      <c r="E1965">
        <v>1</v>
      </c>
      <c r="H1965">
        <v>1</v>
      </c>
      <c r="I1965">
        <v>1</v>
      </c>
      <c r="K1965">
        <v>1</v>
      </c>
      <c r="L1965">
        <v>1</v>
      </c>
      <c r="O1965">
        <v>1</v>
      </c>
      <c r="P1965">
        <v>1</v>
      </c>
    </row>
    <row r="1966" spans="1:16" x14ac:dyDescent="0.25">
      <c r="A1966" t="s">
        <v>16</v>
      </c>
      <c r="B1966" t="s">
        <v>168</v>
      </c>
      <c r="C1966" t="s">
        <v>124</v>
      </c>
      <c r="D1966">
        <v>24</v>
      </c>
      <c r="E1966">
        <v>1</v>
      </c>
      <c r="P1966">
        <v>1</v>
      </c>
    </row>
    <row r="1967" spans="1:16" x14ac:dyDescent="0.25">
      <c r="A1967" t="s">
        <v>16</v>
      </c>
      <c r="B1967" t="s">
        <v>168</v>
      </c>
      <c r="C1967" t="s">
        <v>125</v>
      </c>
      <c r="D1967">
        <v>30</v>
      </c>
      <c r="G1967">
        <v>1</v>
      </c>
      <c r="H1967">
        <v>1</v>
      </c>
      <c r="P1967">
        <v>1</v>
      </c>
    </row>
    <row r="1968" spans="1:16" x14ac:dyDescent="0.25">
      <c r="A1968" t="s">
        <v>16</v>
      </c>
      <c r="B1968" t="s">
        <v>168</v>
      </c>
      <c r="C1968" t="s">
        <v>228</v>
      </c>
      <c r="D1968">
        <v>154</v>
      </c>
      <c r="F1968">
        <v>1</v>
      </c>
      <c r="H1968">
        <v>1</v>
      </c>
      <c r="L1968">
        <v>1</v>
      </c>
      <c r="O1968">
        <v>1</v>
      </c>
      <c r="P1968">
        <v>1</v>
      </c>
    </row>
    <row r="1969" spans="1:16" x14ac:dyDescent="0.25">
      <c r="A1969" t="s">
        <v>16</v>
      </c>
      <c r="B1969" t="s">
        <v>168</v>
      </c>
      <c r="C1969" t="s">
        <v>126</v>
      </c>
      <c r="D1969">
        <v>20</v>
      </c>
      <c r="E1969">
        <v>1</v>
      </c>
      <c r="H1969">
        <v>1</v>
      </c>
      <c r="L1969">
        <v>1</v>
      </c>
    </row>
    <row r="1970" spans="1:16" x14ac:dyDescent="0.25">
      <c r="A1970" t="s">
        <v>16</v>
      </c>
      <c r="B1970" t="s">
        <v>168</v>
      </c>
      <c r="C1970" t="s">
        <v>127</v>
      </c>
      <c r="D1970">
        <v>24</v>
      </c>
      <c r="E1970">
        <v>1</v>
      </c>
      <c r="H1970">
        <v>1</v>
      </c>
      <c r="N1970">
        <v>1</v>
      </c>
    </row>
    <row r="1971" spans="1:16" x14ac:dyDescent="0.25">
      <c r="A1971" t="s">
        <v>16</v>
      </c>
      <c r="B1971" t="s">
        <v>168</v>
      </c>
      <c r="C1971" t="s">
        <v>128</v>
      </c>
      <c r="D1971">
        <v>32</v>
      </c>
      <c r="E1971">
        <v>1</v>
      </c>
      <c r="L1971">
        <v>1</v>
      </c>
      <c r="N1971">
        <v>1</v>
      </c>
      <c r="O1971">
        <v>1</v>
      </c>
      <c r="P1971">
        <v>1</v>
      </c>
    </row>
    <row r="1972" spans="1:16" x14ac:dyDescent="0.25">
      <c r="A1972" t="s">
        <v>16</v>
      </c>
      <c r="B1972" t="s">
        <v>168</v>
      </c>
      <c r="C1972" t="s">
        <v>129</v>
      </c>
      <c r="D1972">
        <v>50</v>
      </c>
      <c r="E1972">
        <v>1</v>
      </c>
      <c r="L1972">
        <v>1</v>
      </c>
      <c r="P1972">
        <v>1</v>
      </c>
    </row>
    <row r="1973" spans="1:16" x14ac:dyDescent="0.25">
      <c r="A1973" t="s">
        <v>16</v>
      </c>
      <c r="B1973" t="s">
        <v>168</v>
      </c>
      <c r="C1973" t="s">
        <v>130</v>
      </c>
      <c r="D1973">
        <v>30</v>
      </c>
      <c r="E1973">
        <v>1</v>
      </c>
      <c r="O1973">
        <v>1</v>
      </c>
      <c r="P1973">
        <v>1</v>
      </c>
    </row>
    <row r="1974" spans="1:16" x14ac:dyDescent="0.25">
      <c r="A1974" t="s">
        <v>16</v>
      </c>
      <c r="B1974" t="s">
        <v>168</v>
      </c>
      <c r="C1974" t="s">
        <v>131</v>
      </c>
      <c r="D1974">
        <v>42</v>
      </c>
      <c r="E1974">
        <v>1</v>
      </c>
      <c r="N1974">
        <v>1</v>
      </c>
      <c r="O1974">
        <v>1</v>
      </c>
      <c r="P1974">
        <v>1</v>
      </c>
    </row>
    <row r="1975" spans="1:16" x14ac:dyDescent="0.25">
      <c r="A1975" t="s">
        <v>16</v>
      </c>
      <c r="B1975" t="s">
        <v>168</v>
      </c>
      <c r="C1975" t="s">
        <v>132</v>
      </c>
      <c r="D1975">
        <v>20</v>
      </c>
      <c r="E1975">
        <v>1</v>
      </c>
      <c r="L1975">
        <v>1</v>
      </c>
    </row>
    <row r="1976" spans="1:16" x14ac:dyDescent="0.25">
      <c r="A1976" t="s">
        <v>16</v>
      </c>
      <c r="B1976" t="s">
        <v>168</v>
      </c>
      <c r="C1976" t="s">
        <v>132</v>
      </c>
      <c r="D1976">
        <v>20</v>
      </c>
      <c r="E1976">
        <v>1</v>
      </c>
      <c r="H1976">
        <v>1</v>
      </c>
      <c r="L1976">
        <v>1</v>
      </c>
    </row>
    <row r="1977" spans="1:16" x14ac:dyDescent="0.25">
      <c r="A1977" t="s">
        <v>16</v>
      </c>
      <c r="B1977" t="s">
        <v>168</v>
      </c>
      <c r="C1977" t="s">
        <v>133</v>
      </c>
      <c r="D1977">
        <v>30</v>
      </c>
      <c r="E1977">
        <v>1</v>
      </c>
      <c r="N1977">
        <v>1</v>
      </c>
      <c r="O1977">
        <v>1</v>
      </c>
      <c r="P1977">
        <v>1</v>
      </c>
    </row>
    <row r="1978" spans="1:16" x14ac:dyDescent="0.25">
      <c r="A1978" t="s">
        <v>16</v>
      </c>
      <c r="B1978" t="s">
        <v>168</v>
      </c>
      <c r="C1978" t="s">
        <v>134</v>
      </c>
      <c r="D1978">
        <v>20</v>
      </c>
      <c r="E1978">
        <v>1</v>
      </c>
      <c r="L1978">
        <v>1</v>
      </c>
    </row>
    <row r="1979" spans="1:16" x14ac:dyDescent="0.25">
      <c r="A1979" t="s">
        <v>16</v>
      </c>
      <c r="B1979" t="s">
        <v>168</v>
      </c>
      <c r="C1979" t="s">
        <v>135</v>
      </c>
      <c r="D1979">
        <v>18</v>
      </c>
      <c r="E1979">
        <v>1</v>
      </c>
      <c r="H1979">
        <v>1</v>
      </c>
      <c r="I1979">
        <v>1</v>
      </c>
      <c r="L1979">
        <v>1</v>
      </c>
      <c r="M1979">
        <v>1</v>
      </c>
      <c r="N1979">
        <v>1</v>
      </c>
      <c r="O1979">
        <v>1</v>
      </c>
      <c r="P1979">
        <v>1</v>
      </c>
    </row>
    <row r="1980" spans="1:16" x14ac:dyDescent="0.25">
      <c r="A1980" t="s">
        <v>16</v>
      </c>
      <c r="B1980" t="s">
        <v>168</v>
      </c>
      <c r="C1980" t="s">
        <v>229</v>
      </c>
      <c r="D1980">
        <v>20</v>
      </c>
      <c r="E1980">
        <v>1</v>
      </c>
      <c r="H1980">
        <v>1</v>
      </c>
      <c r="K1980">
        <v>1</v>
      </c>
      <c r="L1980">
        <v>1</v>
      </c>
    </row>
    <row r="1981" spans="1:16" x14ac:dyDescent="0.25">
      <c r="A1981" t="s">
        <v>16</v>
      </c>
      <c r="B1981" t="s">
        <v>168</v>
      </c>
      <c r="C1981" t="s">
        <v>136</v>
      </c>
      <c r="D1981">
        <v>40</v>
      </c>
      <c r="E1981">
        <v>1</v>
      </c>
      <c r="H1981">
        <v>1</v>
      </c>
      <c r="O1981">
        <v>1</v>
      </c>
      <c r="P1981">
        <v>1</v>
      </c>
    </row>
    <row r="1982" spans="1:16" x14ac:dyDescent="0.25">
      <c r="A1982" t="s">
        <v>16</v>
      </c>
      <c r="B1982" t="s">
        <v>168</v>
      </c>
      <c r="C1982" t="s">
        <v>137</v>
      </c>
      <c r="D1982">
        <v>37</v>
      </c>
      <c r="E1982">
        <v>1</v>
      </c>
      <c r="N1982">
        <v>1</v>
      </c>
      <c r="P1982">
        <v>1</v>
      </c>
    </row>
    <row r="1983" spans="1:16" x14ac:dyDescent="0.25">
      <c r="A1983" t="s">
        <v>16</v>
      </c>
      <c r="B1983" t="s">
        <v>168</v>
      </c>
      <c r="C1983" t="s">
        <v>137</v>
      </c>
      <c r="D1983">
        <v>34</v>
      </c>
      <c r="E1983">
        <v>1</v>
      </c>
      <c r="L1983">
        <v>1</v>
      </c>
      <c r="O1983">
        <v>1</v>
      </c>
      <c r="P1983">
        <v>1</v>
      </c>
    </row>
    <row r="1984" spans="1:16" x14ac:dyDescent="0.25">
      <c r="A1984" t="s">
        <v>16</v>
      </c>
      <c r="B1984" t="s">
        <v>168</v>
      </c>
      <c r="C1984" t="s">
        <v>138</v>
      </c>
      <c r="D1984">
        <v>14</v>
      </c>
      <c r="E1984">
        <v>1</v>
      </c>
      <c r="H1984">
        <v>1</v>
      </c>
      <c r="L1984">
        <v>1</v>
      </c>
      <c r="M1984">
        <v>1</v>
      </c>
      <c r="O1984">
        <v>1</v>
      </c>
      <c r="P1984">
        <v>1</v>
      </c>
    </row>
    <row r="1985" spans="1:16" x14ac:dyDescent="0.25">
      <c r="A1985" t="s">
        <v>16</v>
      </c>
      <c r="B1985" t="s">
        <v>168</v>
      </c>
      <c r="C1985" t="s">
        <v>139</v>
      </c>
      <c r="D1985">
        <v>20</v>
      </c>
      <c r="E1985">
        <v>1</v>
      </c>
      <c r="K1985">
        <v>1</v>
      </c>
      <c r="L1985">
        <v>1</v>
      </c>
    </row>
    <row r="1986" spans="1:16" x14ac:dyDescent="0.25">
      <c r="A1986" t="s">
        <v>16</v>
      </c>
      <c r="B1986" t="s">
        <v>168</v>
      </c>
      <c r="C1986" t="s">
        <v>140</v>
      </c>
      <c r="D1986">
        <v>20</v>
      </c>
      <c r="E1986">
        <v>1</v>
      </c>
      <c r="K1986">
        <v>1</v>
      </c>
      <c r="L1986">
        <v>1</v>
      </c>
    </row>
    <row r="1987" spans="1:16" x14ac:dyDescent="0.25">
      <c r="A1987" t="s">
        <v>16</v>
      </c>
      <c r="B1987" t="s">
        <v>168</v>
      </c>
      <c r="C1987" t="s">
        <v>230</v>
      </c>
      <c r="D1987">
        <v>217</v>
      </c>
      <c r="F1987">
        <v>1</v>
      </c>
      <c r="K1987">
        <v>1</v>
      </c>
      <c r="M1987">
        <v>1</v>
      </c>
      <c r="N1987">
        <v>1</v>
      </c>
      <c r="O1987">
        <v>1</v>
      </c>
      <c r="P1987">
        <v>1</v>
      </c>
    </row>
    <row r="1988" spans="1:16" x14ac:dyDescent="0.25">
      <c r="A1988" t="s">
        <v>16</v>
      </c>
      <c r="B1988" t="s">
        <v>168</v>
      </c>
      <c r="C1988" t="s">
        <v>231</v>
      </c>
      <c r="D1988">
        <v>40</v>
      </c>
      <c r="E1988">
        <v>1</v>
      </c>
      <c r="H1988">
        <v>1</v>
      </c>
      <c r="P1988">
        <v>1</v>
      </c>
    </row>
    <row r="1989" spans="1:16" x14ac:dyDescent="0.25">
      <c r="A1989" t="s">
        <v>16</v>
      </c>
      <c r="B1989" t="s">
        <v>168</v>
      </c>
      <c r="C1989" t="s">
        <v>232</v>
      </c>
      <c r="D1989">
        <v>78</v>
      </c>
      <c r="F1989">
        <v>1</v>
      </c>
      <c r="O1989">
        <v>1</v>
      </c>
      <c r="P1989">
        <v>1</v>
      </c>
    </row>
    <row r="1990" spans="1:16" x14ac:dyDescent="0.25">
      <c r="A1990" t="s">
        <v>16</v>
      </c>
      <c r="B1990" t="s">
        <v>168</v>
      </c>
      <c r="C1990" t="s">
        <v>141</v>
      </c>
      <c r="D1990">
        <v>45</v>
      </c>
      <c r="G1990">
        <v>1</v>
      </c>
      <c r="L1990">
        <v>1</v>
      </c>
      <c r="P1990">
        <v>1</v>
      </c>
    </row>
    <row r="1991" spans="1:16" x14ac:dyDescent="0.25">
      <c r="A1991" t="s">
        <v>16</v>
      </c>
      <c r="B1991" t="s">
        <v>168</v>
      </c>
      <c r="C1991" t="s">
        <v>142</v>
      </c>
      <c r="D1991">
        <v>24</v>
      </c>
      <c r="E1991">
        <v>1</v>
      </c>
      <c r="L1991">
        <v>1</v>
      </c>
    </row>
    <row r="1992" spans="1:16" x14ac:dyDescent="0.25">
      <c r="A1992" t="s">
        <v>16</v>
      </c>
      <c r="B1992" t="s">
        <v>168</v>
      </c>
      <c r="C1992" t="s">
        <v>143</v>
      </c>
      <c r="D1992">
        <v>15</v>
      </c>
      <c r="E1992">
        <v>1</v>
      </c>
      <c r="L1992">
        <v>1</v>
      </c>
      <c r="O1992">
        <v>1</v>
      </c>
      <c r="P1992">
        <v>1</v>
      </c>
    </row>
    <row r="1993" spans="1:16" x14ac:dyDescent="0.25">
      <c r="A1993" t="s">
        <v>16</v>
      </c>
      <c r="B1993" t="s">
        <v>168</v>
      </c>
      <c r="C1993" t="s">
        <v>144</v>
      </c>
      <c r="D1993">
        <v>15</v>
      </c>
      <c r="E1993">
        <v>1</v>
      </c>
      <c r="L1993">
        <v>1</v>
      </c>
      <c r="M1993">
        <v>1</v>
      </c>
      <c r="O1993">
        <v>1</v>
      </c>
      <c r="P1993">
        <v>1</v>
      </c>
    </row>
    <row r="1994" spans="1:16" x14ac:dyDescent="0.25">
      <c r="A1994" t="s">
        <v>16</v>
      </c>
      <c r="B1994" t="s">
        <v>168</v>
      </c>
      <c r="C1994" t="s">
        <v>145</v>
      </c>
      <c r="D1994">
        <v>12</v>
      </c>
      <c r="E1994">
        <v>1</v>
      </c>
      <c r="H1994">
        <v>1</v>
      </c>
      <c r="K1994">
        <v>1</v>
      </c>
      <c r="M1994">
        <v>1</v>
      </c>
      <c r="N1994">
        <v>1</v>
      </c>
      <c r="O1994">
        <v>1</v>
      </c>
      <c r="P1994">
        <v>1</v>
      </c>
    </row>
    <row r="1995" spans="1:16" x14ac:dyDescent="0.25">
      <c r="A1995" t="s">
        <v>16</v>
      </c>
      <c r="B1995" t="s">
        <v>168</v>
      </c>
      <c r="C1995" t="s">
        <v>146</v>
      </c>
      <c r="D1995">
        <v>12</v>
      </c>
      <c r="E1995">
        <v>1</v>
      </c>
      <c r="H1995">
        <v>1</v>
      </c>
      <c r="I1995">
        <v>1</v>
      </c>
      <c r="J1995">
        <v>1</v>
      </c>
      <c r="K1995">
        <v>1</v>
      </c>
      <c r="L1995">
        <v>1</v>
      </c>
      <c r="M1995">
        <v>1</v>
      </c>
      <c r="N1995">
        <v>1</v>
      </c>
      <c r="O1995">
        <v>1</v>
      </c>
      <c r="P1995">
        <v>1</v>
      </c>
    </row>
    <row r="1996" spans="1:16" x14ac:dyDescent="0.25">
      <c r="A1996" t="s">
        <v>16</v>
      </c>
      <c r="B1996" t="s">
        <v>168</v>
      </c>
      <c r="C1996" t="s">
        <v>147</v>
      </c>
      <c r="D1996">
        <v>12</v>
      </c>
      <c r="E1996">
        <v>1</v>
      </c>
      <c r="H1996">
        <v>1</v>
      </c>
      <c r="I1996">
        <v>1</v>
      </c>
      <c r="J1996">
        <v>1</v>
      </c>
      <c r="K1996">
        <v>1</v>
      </c>
      <c r="L1996">
        <v>1</v>
      </c>
      <c r="M1996">
        <v>1</v>
      </c>
      <c r="N1996">
        <v>1</v>
      </c>
      <c r="O1996">
        <v>1</v>
      </c>
      <c r="P1996">
        <v>1</v>
      </c>
    </row>
    <row r="1997" spans="1:16" x14ac:dyDescent="0.25">
      <c r="A1997" t="s">
        <v>16</v>
      </c>
      <c r="B1997" t="s">
        <v>168</v>
      </c>
      <c r="C1997" t="s">
        <v>148</v>
      </c>
      <c r="D1997">
        <v>12</v>
      </c>
      <c r="E1997">
        <v>1</v>
      </c>
      <c r="H1997">
        <v>1</v>
      </c>
      <c r="I1997">
        <v>1</v>
      </c>
      <c r="J1997">
        <v>1</v>
      </c>
      <c r="K1997">
        <v>1</v>
      </c>
      <c r="L1997">
        <v>1</v>
      </c>
      <c r="M1997">
        <v>1</v>
      </c>
      <c r="N1997">
        <v>1</v>
      </c>
      <c r="O1997">
        <v>1</v>
      </c>
      <c r="P1997">
        <v>1</v>
      </c>
    </row>
    <row r="1998" spans="1:16" x14ac:dyDescent="0.25">
      <c r="A1998" t="s">
        <v>16</v>
      </c>
      <c r="B1998" t="s">
        <v>168</v>
      </c>
      <c r="C1998" t="s">
        <v>149</v>
      </c>
      <c r="D1998">
        <v>12</v>
      </c>
      <c r="E1998">
        <v>1</v>
      </c>
      <c r="H1998">
        <v>1</v>
      </c>
      <c r="I1998">
        <v>1</v>
      </c>
      <c r="J1998">
        <v>1</v>
      </c>
      <c r="K1998">
        <v>1</v>
      </c>
      <c r="L1998">
        <v>1</v>
      </c>
      <c r="M1998">
        <v>1</v>
      </c>
      <c r="N1998">
        <v>1</v>
      </c>
      <c r="O1998">
        <v>1</v>
      </c>
      <c r="P1998">
        <v>1</v>
      </c>
    </row>
    <row r="1999" spans="1:16" x14ac:dyDescent="0.25">
      <c r="A1999" t="s">
        <v>16</v>
      </c>
      <c r="B1999" t="s">
        <v>168</v>
      </c>
      <c r="C1999" t="s">
        <v>150</v>
      </c>
      <c r="D1999">
        <v>12</v>
      </c>
      <c r="E1999">
        <v>1</v>
      </c>
      <c r="H1999">
        <v>1</v>
      </c>
      <c r="I1999">
        <v>1</v>
      </c>
      <c r="J1999">
        <v>1</v>
      </c>
      <c r="K1999">
        <v>1</v>
      </c>
      <c r="L1999">
        <v>1</v>
      </c>
      <c r="M1999">
        <v>1</v>
      </c>
      <c r="N1999">
        <v>1</v>
      </c>
      <c r="O1999">
        <v>1</v>
      </c>
      <c r="P1999">
        <v>1</v>
      </c>
    </row>
    <row r="2000" spans="1:16" x14ac:dyDescent="0.25">
      <c r="A2000" t="s">
        <v>16</v>
      </c>
      <c r="B2000" t="s">
        <v>168</v>
      </c>
      <c r="C2000" t="s">
        <v>151</v>
      </c>
      <c r="D2000">
        <v>12</v>
      </c>
      <c r="E2000">
        <v>1</v>
      </c>
      <c r="H2000">
        <v>1</v>
      </c>
      <c r="I2000">
        <v>1</v>
      </c>
      <c r="J2000">
        <v>1</v>
      </c>
      <c r="K2000">
        <v>1</v>
      </c>
      <c r="L2000">
        <v>1</v>
      </c>
      <c r="M2000">
        <v>1</v>
      </c>
      <c r="N2000">
        <v>1</v>
      </c>
      <c r="O2000">
        <v>1</v>
      </c>
      <c r="P2000">
        <v>1</v>
      </c>
    </row>
    <row r="2001" spans="1:16" x14ac:dyDescent="0.25">
      <c r="A2001" t="s">
        <v>16</v>
      </c>
      <c r="B2001" t="s">
        <v>168</v>
      </c>
      <c r="C2001" t="s">
        <v>152</v>
      </c>
      <c r="D2001">
        <v>12</v>
      </c>
      <c r="E2001">
        <v>1</v>
      </c>
      <c r="H2001">
        <v>1</v>
      </c>
      <c r="I2001">
        <v>1</v>
      </c>
      <c r="J2001">
        <v>1</v>
      </c>
      <c r="K2001">
        <v>1</v>
      </c>
      <c r="L2001">
        <v>1</v>
      </c>
      <c r="M2001">
        <v>1</v>
      </c>
      <c r="N2001">
        <v>1</v>
      </c>
      <c r="O2001">
        <v>1</v>
      </c>
      <c r="P2001">
        <v>1</v>
      </c>
    </row>
  </sheetData>
  <sortState xmlns:xlrd2="http://schemas.microsoft.com/office/spreadsheetml/2017/richdata2" ref="C2:C192">
    <sortCondition ref="C2:C192"/>
  </sortState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E2B3E-86F1-4C36-A230-0B8111A7DEBA}">
  <sheetPr codeName="Sheet3"/>
  <dimension ref="A1:G494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18.85546875" bestFit="1" customWidth="1"/>
  </cols>
  <sheetData>
    <row r="1" spans="1:7" x14ac:dyDescent="0.25">
      <c r="A1" s="3" t="s">
        <v>153</v>
      </c>
      <c r="B1" s="3" t="s">
        <v>154</v>
      </c>
      <c r="E1" s="4" t="s">
        <v>155</v>
      </c>
      <c r="F1" s="4" t="s">
        <v>156</v>
      </c>
      <c r="G1" s="4" t="s">
        <v>24</v>
      </c>
    </row>
    <row r="2" spans="1:7" x14ac:dyDescent="0.25">
      <c r="A2">
        <v>8</v>
      </c>
      <c r="B2">
        <f>COUNTIFS(Matrix[Size],"&gt;="&amp;A2,Matrix[Size],"&lt;="&amp;FLOOR(A2/0.8,1),Matrix[Day],"Mon",Matrix[Semester],"Semester 1")</f>
        <v>17</v>
      </c>
      <c r="E2" s="2">
        <v>0</v>
      </c>
      <c r="F2" s="2">
        <v>0</v>
      </c>
      <c r="G2" s="2">
        <v>1</v>
      </c>
    </row>
    <row r="3" spans="1:7" x14ac:dyDescent="0.25">
      <c r="A3">
        <v>9</v>
      </c>
      <c r="B3">
        <f>COUNTIFS(Matrix[Size],"&gt;="&amp;A3,Matrix[Size],"&lt;="&amp;FLOOR(A3/0.8,1),Matrix[Day],"Mon",Matrix[Semester],"Semester 1")</f>
        <v>11</v>
      </c>
      <c r="E3" s="2">
        <v>0.5</v>
      </c>
      <c r="F3" s="2">
        <v>0.5</v>
      </c>
      <c r="G3" s="2">
        <f>Heatmap!$C$8</f>
        <v>17</v>
      </c>
    </row>
    <row r="4" spans="1:7" x14ac:dyDescent="0.25">
      <c r="A4">
        <v>10</v>
      </c>
      <c r="B4">
        <f>COUNTIFS(Matrix[Size],"&gt;="&amp;A4,Matrix[Size],"&lt;="&amp;FLOOR(A4/0.8,1),Matrix[Day],"Mon",Matrix[Semester],"Semester 1")</f>
        <v>38</v>
      </c>
      <c r="E4" s="2">
        <v>1</v>
      </c>
      <c r="F4" s="2">
        <v>1</v>
      </c>
      <c r="G4" s="2">
        <f>MAX(B2:B494)</f>
        <v>38</v>
      </c>
    </row>
    <row r="5" spans="1:7" x14ac:dyDescent="0.25">
      <c r="A5">
        <v>11</v>
      </c>
      <c r="B5">
        <f>COUNTIFS(Matrix[Size],"&gt;="&amp;A5,Matrix[Size],"&lt;="&amp;FLOOR(A5/0.8,1),Matrix[Day],"Mon",Matrix[Semester],"Semester 1")</f>
        <v>27</v>
      </c>
    </row>
    <row r="6" spans="1:7" x14ac:dyDescent="0.25">
      <c r="A6">
        <v>12</v>
      </c>
      <c r="B6">
        <f>COUNTIFS(Matrix[Size],"&gt;="&amp;A6,Matrix[Size],"&lt;="&amp;FLOOR(A6/0.8,1),Matrix[Day],"Mon",Matrix[Semester],"Semester 1")</f>
        <v>32</v>
      </c>
    </row>
    <row r="7" spans="1:7" x14ac:dyDescent="0.25">
      <c r="A7">
        <v>13</v>
      </c>
      <c r="B7">
        <f>COUNTIFS(Matrix[Size],"&gt;="&amp;A7,Matrix[Size],"&lt;="&amp;FLOOR(A7/0.8,1),Matrix[Day],"Mon",Matrix[Semester],"Semester 1")</f>
        <v>9</v>
      </c>
    </row>
    <row r="8" spans="1:7" x14ac:dyDescent="0.25">
      <c r="A8">
        <v>14</v>
      </c>
      <c r="B8">
        <f>COUNTIFS(Matrix[Size],"&gt;="&amp;A8,Matrix[Size],"&lt;="&amp;FLOOR(A8/0.8,1),Matrix[Day],"Mon",Matrix[Semester],"Semester 1")</f>
        <v>12</v>
      </c>
    </row>
    <row r="9" spans="1:7" x14ac:dyDescent="0.25">
      <c r="A9">
        <v>15</v>
      </c>
      <c r="B9">
        <f>COUNTIFS(Matrix[Size],"&gt;="&amp;A9,Matrix[Size],"&lt;="&amp;FLOOR(A9/0.8,1),Matrix[Day],"Mon",Matrix[Semester],"Semester 1")</f>
        <v>21</v>
      </c>
    </row>
    <row r="10" spans="1:7" x14ac:dyDescent="0.25">
      <c r="A10">
        <v>16</v>
      </c>
      <c r="B10">
        <f>COUNTIFS(Matrix[Size],"&gt;="&amp;A10,Matrix[Size],"&lt;="&amp;FLOOR(A10/0.8,1),Matrix[Day],"Mon",Matrix[Semester],"Semester 1")</f>
        <v>35</v>
      </c>
    </row>
    <row r="11" spans="1:7" x14ac:dyDescent="0.25">
      <c r="A11">
        <v>17</v>
      </c>
      <c r="B11">
        <f>COUNTIFS(Matrix[Size],"&gt;="&amp;A11,Matrix[Size],"&lt;="&amp;FLOOR(A11/0.8,1),Matrix[Day],"Mon",Matrix[Semester],"Semester 1")</f>
        <v>32</v>
      </c>
    </row>
    <row r="12" spans="1:7" x14ac:dyDescent="0.25">
      <c r="A12">
        <v>18</v>
      </c>
      <c r="B12">
        <f>COUNTIFS(Matrix[Size],"&gt;="&amp;A12,Matrix[Size],"&lt;="&amp;FLOOR(A12/0.8,1),Matrix[Day],"Mon",Matrix[Semester],"Semester 1")</f>
        <v>30</v>
      </c>
    </row>
    <row r="13" spans="1:7" x14ac:dyDescent="0.25">
      <c r="A13">
        <v>19</v>
      </c>
      <c r="B13">
        <f>COUNTIFS(Matrix[Size],"&gt;="&amp;A13,Matrix[Size],"&lt;="&amp;FLOOR(A13/0.8,1),Matrix[Day],"Mon",Matrix[Semester],"Semester 1")</f>
        <v>20</v>
      </c>
    </row>
    <row r="14" spans="1:7" x14ac:dyDescent="0.25">
      <c r="A14">
        <v>20</v>
      </c>
      <c r="B14">
        <f>COUNTIFS(Matrix[Size],"&gt;="&amp;A14,Matrix[Size],"&lt;="&amp;FLOOR(A14/0.8,1),Matrix[Day],"Mon",Matrix[Semester],"Semester 1")</f>
        <v>30</v>
      </c>
    </row>
    <row r="15" spans="1:7" x14ac:dyDescent="0.25">
      <c r="A15">
        <v>21</v>
      </c>
      <c r="B15">
        <f>COUNTIFS(Matrix[Size],"&gt;="&amp;A15,Matrix[Size],"&lt;="&amp;FLOOR(A15/0.8,1),Matrix[Day],"Mon",Matrix[Semester],"Semester 1")</f>
        <v>12</v>
      </c>
    </row>
    <row r="16" spans="1:7" x14ac:dyDescent="0.25">
      <c r="A16">
        <v>22</v>
      </c>
      <c r="B16">
        <f>COUNTIFS(Matrix[Size],"&gt;="&amp;A16,Matrix[Size],"&lt;="&amp;FLOOR(A16/0.8,1),Matrix[Day],"Mon",Matrix[Semester],"Semester 1")</f>
        <v>11</v>
      </c>
    </row>
    <row r="17" spans="1:2" x14ac:dyDescent="0.25">
      <c r="A17">
        <v>23</v>
      </c>
      <c r="B17">
        <f>COUNTIFS(Matrix[Size],"&gt;="&amp;A17,Matrix[Size],"&lt;="&amp;FLOOR(A17/0.8,1),Matrix[Day],"Mon",Matrix[Semester],"Semester 1")</f>
        <v>11</v>
      </c>
    </row>
    <row r="18" spans="1:2" x14ac:dyDescent="0.25">
      <c r="A18">
        <v>24</v>
      </c>
      <c r="B18">
        <f>COUNTIFS(Matrix[Size],"&gt;="&amp;A18,Matrix[Size],"&lt;="&amp;FLOOR(A18/0.8,1),Matrix[Day],"Mon",Matrix[Semester],"Semester 1")</f>
        <v>29</v>
      </c>
    </row>
    <row r="19" spans="1:2" x14ac:dyDescent="0.25">
      <c r="A19">
        <v>25</v>
      </c>
      <c r="B19">
        <f>COUNTIFS(Matrix[Size],"&gt;="&amp;A19,Matrix[Size],"&lt;="&amp;FLOOR(A19/0.8,1),Matrix[Day],"Mon",Matrix[Semester],"Semester 1")</f>
        <v>20</v>
      </c>
    </row>
    <row r="20" spans="1:2" x14ac:dyDescent="0.25">
      <c r="A20">
        <v>26</v>
      </c>
      <c r="B20">
        <f>COUNTIFS(Matrix[Size],"&gt;="&amp;A20,Matrix[Size],"&lt;="&amp;FLOOR(A20/0.8,1),Matrix[Day],"Mon",Matrix[Semester],"Semester 1")</f>
        <v>21</v>
      </c>
    </row>
    <row r="21" spans="1:2" x14ac:dyDescent="0.25">
      <c r="A21">
        <v>27</v>
      </c>
      <c r="B21">
        <f>COUNTIFS(Matrix[Size],"&gt;="&amp;A21,Matrix[Size],"&lt;="&amp;FLOOR(A21/0.8,1),Matrix[Day],"Mon",Matrix[Semester],"Semester 1")</f>
        <v>21</v>
      </c>
    </row>
    <row r="22" spans="1:2" x14ac:dyDescent="0.25">
      <c r="A22">
        <v>28</v>
      </c>
      <c r="B22">
        <f>COUNTIFS(Matrix[Size],"&gt;="&amp;A22,Matrix[Size],"&lt;="&amp;FLOOR(A22/0.8,1),Matrix[Day],"Mon",Matrix[Semester],"Semester 1")</f>
        <v>24</v>
      </c>
    </row>
    <row r="23" spans="1:2" x14ac:dyDescent="0.25">
      <c r="A23">
        <v>29</v>
      </c>
      <c r="B23">
        <f>COUNTIFS(Matrix[Size],"&gt;="&amp;A23,Matrix[Size],"&lt;="&amp;FLOOR(A23/0.8,1),Matrix[Day],"Mon",Matrix[Semester],"Semester 1")</f>
        <v>29</v>
      </c>
    </row>
    <row r="24" spans="1:2" x14ac:dyDescent="0.25">
      <c r="A24">
        <v>30</v>
      </c>
      <c r="B24">
        <f>COUNTIFS(Matrix[Size],"&gt;="&amp;A24,Matrix[Size],"&lt;="&amp;FLOOR(A24/0.8,1),Matrix[Day],"Mon",Matrix[Semester],"Semester 1")</f>
        <v>30</v>
      </c>
    </row>
    <row r="25" spans="1:2" x14ac:dyDescent="0.25">
      <c r="A25">
        <v>31</v>
      </c>
      <c r="B25">
        <f>COUNTIFS(Matrix[Size],"&gt;="&amp;A25,Matrix[Size],"&lt;="&amp;FLOOR(A25/0.8,1),Matrix[Day],"Mon",Matrix[Semester],"Semester 1")</f>
        <v>13</v>
      </c>
    </row>
    <row r="26" spans="1:2" x14ac:dyDescent="0.25">
      <c r="A26">
        <v>32</v>
      </c>
      <c r="B26">
        <f>COUNTIFS(Matrix[Size],"&gt;="&amp;A26,Matrix[Size],"&lt;="&amp;FLOOR(A26/0.8,1),Matrix[Day],"Mon",Matrix[Semester],"Semester 1")</f>
        <v>22</v>
      </c>
    </row>
    <row r="27" spans="1:2" x14ac:dyDescent="0.25">
      <c r="A27">
        <v>33</v>
      </c>
      <c r="B27">
        <f>COUNTIFS(Matrix[Size],"&gt;="&amp;A27,Matrix[Size],"&lt;="&amp;FLOOR(A27/0.8,1),Matrix[Day],"Mon",Matrix[Semester],"Semester 1")</f>
        <v>20</v>
      </c>
    </row>
    <row r="28" spans="1:2" x14ac:dyDescent="0.25">
      <c r="A28">
        <v>34</v>
      </c>
      <c r="B28">
        <f>COUNTIFS(Matrix[Size],"&gt;="&amp;A28,Matrix[Size],"&lt;="&amp;FLOOR(A28/0.8,1),Matrix[Day],"Mon",Matrix[Semester],"Semester 1")</f>
        <v>22</v>
      </c>
    </row>
    <row r="29" spans="1:2" x14ac:dyDescent="0.25">
      <c r="A29">
        <v>35</v>
      </c>
      <c r="B29">
        <f>COUNTIFS(Matrix[Size],"&gt;="&amp;A29,Matrix[Size],"&lt;="&amp;FLOOR(A29/0.8,1),Matrix[Day],"Mon",Matrix[Semester],"Semester 1")</f>
        <v>19</v>
      </c>
    </row>
    <row r="30" spans="1:2" x14ac:dyDescent="0.25">
      <c r="A30">
        <v>36</v>
      </c>
      <c r="B30">
        <f>COUNTIFS(Matrix[Size],"&gt;="&amp;A30,Matrix[Size],"&lt;="&amp;FLOOR(A30/0.8,1),Matrix[Day],"Mon",Matrix[Semester],"Semester 1")</f>
        <v>20</v>
      </c>
    </row>
    <row r="31" spans="1:2" x14ac:dyDescent="0.25">
      <c r="A31">
        <v>37</v>
      </c>
      <c r="B31">
        <f>COUNTIFS(Matrix[Size],"&gt;="&amp;A31,Matrix[Size],"&lt;="&amp;FLOOR(A31/0.8,1),Matrix[Day],"Mon",Matrix[Semester],"Semester 1")</f>
        <v>14</v>
      </c>
    </row>
    <row r="32" spans="1:2" x14ac:dyDescent="0.25">
      <c r="A32">
        <v>38</v>
      </c>
      <c r="B32">
        <f>COUNTIFS(Matrix[Size],"&gt;="&amp;A32,Matrix[Size],"&lt;="&amp;FLOOR(A32/0.8,1),Matrix[Day],"Mon",Matrix[Semester],"Semester 1")</f>
        <v>13</v>
      </c>
    </row>
    <row r="33" spans="1:2" x14ac:dyDescent="0.25">
      <c r="A33">
        <v>39</v>
      </c>
      <c r="B33">
        <f>COUNTIFS(Matrix[Size],"&gt;="&amp;A33,Matrix[Size],"&lt;="&amp;FLOOR(A33/0.8,1),Matrix[Day],"Mon",Matrix[Semester],"Semester 1")</f>
        <v>15</v>
      </c>
    </row>
    <row r="34" spans="1:2" x14ac:dyDescent="0.25">
      <c r="A34">
        <v>40</v>
      </c>
      <c r="B34">
        <f>COUNTIFS(Matrix[Size],"&gt;="&amp;A34,Matrix[Size],"&lt;="&amp;FLOOR(A34/0.8,1),Matrix[Day],"Mon",Matrix[Semester],"Semester 1")</f>
        <v>19</v>
      </c>
    </row>
    <row r="35" spans="1:2" x14ac:dyDescent="0.25">
      <c r="A35">
        <v>41</v>
      </c>
      <c r="B35">
        <f>COUNTIFS(Matrix[Size],"&gt;="&amp;A35,Matrix[Size],"&lt;="&amp;FLOOR(A35/0.8,1),Matrix[Day],"Mon",Matrix[Semester],"Semester 1")</f>
        <v>10</v>
      </c>
    </row>
    <row r="36" spans="1:2" x14ac:dyDescent="0.25">
      <c r="A36">
        <v>42</v>
      </c>
      <c r="B36">
        <f>COUNTIFS(Matrix[Size],"&gt;="&amp;A36,Matrix[Size],"&lt;="&amp;FLOOR(A36/0.8,1),Matrix[Day],"Mon",Matrix[Semester],"Semester 1")</f>
        <v>10</v>
      </c>
    </row>
    <row r="37" spans="1:2" x14ac:dyDescent="0.25">
      <c r="A37">
        <v>43</v>
      </c>
      <c r="B37">
        <f>COUNTIFS(Matrix[Size],"&gt;="&amp;A37,Matrix[Size],"&lt;="&amp;FLOOR(A37/0.8,1),Matrix[Day],"Mon",Matrix[Semester],"Semester 1")</f>
        <v>8</v>
      </c>
    </row>
    <row r="38" spans="1:2" x14ac:dyDescent="0.25">
      <c r="A38">
        <v>44</v>
      </c>
      <c r="B38">
        <f>COUNTIFS(Matrix[Size],"&gt;="&amp;A38,Matrix[Size],"&lt;="&amp;FLOOR(A38/0.8,1),Matrix[Day],"Mon",Matrix[Semester],"Semester 1")</f>
        <v>10</v>
      </c>
    </row>
    <row r="39" spans="1:2" x14ac:dyDescent="0.25">
      <c r="A39">
        <v>45</v>
      </c>
      <c r="B39">
        <f>COUNTIFS(Matrix[Size],"&gt;="&amp;A39,Matrix[Size],"&lt;="&amp;FLOOR(A39/0.8,1),Matrix[Day],"Mon",Matrix[Semester],"Semester 1")</f>
        <v>10</v>
      </c>
    </row>
    <row r="40" spans="1:2" x14ac:dyDescent="0.25">
      <c r="A40">
        <v>46</v>
      </c>
      <c r="B40">
        <f>COUNTIFS(Matrix[Size],"&gt;="&amp;A40,Matrix[Size],"&lt;="&amp;FLOOR(A40/0.8,1),Matrix[Day],"Mon",Matrix[Semester],"Semester 1")</f>
        <v>9</v>
      </c>
    </row>
    <row r="41" spans="1:2" x14ac:dyDescent="0.25">
      <c r="A41">
        <v>47</v>
      </c>
      <c r="B41">
        <f>COUNTIFS(Matrix[Size],"&gt;="&amp;A41,Matrix[Size],"&lt;="&amp;FLOOR(A41/0.8,1),Matrix[Day],"Mon",Matrix[Semester],"Semester 1")</f>
        <v>9</v>
      </c>
    </row>
    <row r="42" spans="1:2" x14ac:dyDescent="0.25">
      <c r="A42">
        <v>48</v>
      </c>
      <c r="B42">
        <f>COUNTIFS(Matrix[Size],"&gt;="&amp;A42,Matrix[Size],"&lt;="&amp;FLOOR(A42/0.8,1),Matrix[Day],"Mon",Matrix[Semester],"Semester 1")</f>
        <v>13</v>
      </c>
    </row>
    <row r="43" spans="1:2" x14ac:dyDescent="0.25">
      <c r="A43">
        <v>49</v>
      </c>
      <c r="B43">
        <f>COUNTIFS(Matrix[Size],"&gt;="&amp;A43,Matrix[Size],"&lt;="&amp;FLOOR(A43/0.8,1),Matrix[Day],"Mon",Matrix[Semester],"Semester 1")</f>
        <v>10</v>
      </c>
    </row>
    <row r="44" spans="1:2" x14ac:dyDescent="0.25">
      <c r="A44">
        <v>50</v>
      </c>
      <c r="B44">
        <f>COUNTIFS(Matrix[Size],"&gt;="&amp;A44,Matrix[Size],"&lt;="&amp;FLOOR(A44/0.8,1),Matrix[Day],"Mon",Matrix[Semester],"Semester 1")</f>
        <v>9</v>
      </c>
    </row>
    <row r="45" spans="1:2" x14ac:dyDescent="0.25">
      <c r="A45">
        <v>51</v>
      </c>
      <c r="B45">
        <f>COUNTIFS(Matrix[Size],"&gt;="&amp;A45,Matrix[Size],"&lt;="&amp;FLOOR(A45/0.8,1),Matrix[Day],"Mon",Matrix[Semester],"Semester 1")</f>
        <v>7</v>
      </c>
    </row>
    <row r="46" spans="1:2" x14ac:dyDescent="0.25">
      <c r="A46">
        <v>52</v>
      </c>
      <c r="B46">
        <f>COUNTIFS(Matrix[Size],"&gt;="&amp;A46,Matrix[Size],"&lt;="&amp;FLOOR(A46/0.8,1),Matrix[Day],"Mon",Matrix[Semester],"Semester 1")</f>
        <v>8</v>
      </c>
    </row>
    <row r="47" spans="1:2" x14ac:dyDescent="0.25">
      <c r="A47">
        <v>53</v>
      </c>
      <c r="B47">
        <f>COUNTIFS(Matrix[Size],"&gt;="&amp;A47,Matrix[Size],"&lt;="&amp;FLOOR(A47/0.8,1),Matrix[Day],"Mon",Matrix[Semester],"Semester 1")</f>
        <v>8</v>
      </c>
    </row>
    <row r="48" spans="1:2" x14ac:dyDescent="0.25">
      <c r="A48">
        <v>54</v>
      </c>
      <c r="B48">
        <f>COUNTIFS(Matrix[Size],"&gt;="&amp;A48,Matrix[Size],"&lt;="&amp;FLOOR(A48/0.8,1),Matrix[Day],"Mon",Matrix[Semester],"Semester 1")</f>
        <v>8</v>
      </c>
    </row>
    <row r="49" spans="1:2" x14ac:dyDescent="0.25">
      <c r="A49">
        <v>55</v>
      </c>
      <c r="B49">
        <f>COUNTIFS(Matrix[Size],"&gt;="&amp;A49,Matrix[Size],"&lt;="&amp;FLOOR(A49/0.8,1),Matrix[Day],"Mon",Matrix[Semester],"Semester 1")</f>
        <v>8</v>
      </c>
    </row>
    <row r="50" spans="1:2" x14ac:dyDescent="0.25">
      <c r="A50">
        <v>56</v>
      </c>
      <c r="B50">
        <f>COUNTIFS(Matrix[Size],"&gt;="&amp;A50,Matrix[Size],"&lt;="&amp;FLOOR(A50/0.8,1),Matrix[Day],"Mon",Matrix[Semester],"Semester 1")</f>
        <v>6</v>
      </c>
    </row>
    <row r="51" spans="1:2" x14ac:dyDescent="0.25">
      <c r="A51">
        <v>57</v>
      </c>
      <c r="B51">
        <f>COUNTIFS(Matrix[Size],"&gt;="&amp;A51,Matrix[Size],"&lt;="&amp;FLOOR(A51/0.8,1),Matrix[Day],"Mon",Matrix[Semester],"Semester 1")</f>
        <v>6</v>
      </c>
    </row>
    <row r="52" spans="1:2" x14ac:dyDescent="0.25">
      <c r="A52">
        <v>58</v>
      </c>
      <c r="B52">
        <f>COUNTIFS(Matrix[Size],"&gt;="&amp;A52,Matrix[Size],"&lt;="&amp;FLOOR(A52/0.8,1),Matrix[Day],"Mon",Matrix[Semester],"Semester 1")</f>
        <v>8</v>
      </c>
    </row>
    <row r="53" spans="1:2" x14ac:dyDescent="0.25">
      <c r="A53">
        <v>59</v>
      </c>
      <c r="B53">
        <f>COUNTIFS(Matrix[Size],"&gt;="&amp;A53,Matrix[Size],"&lt;="&amp;FLOOR(A53/0.8,1),Matrix[Day],"Mon",Matrix[Semester],"Semester 1")</f>
        <v>8</v>
      </c>
    </row>
    <row r="54" spans="1:2" x14ac:dyDescent="0.25">
      <c r="A54">
        <v>60</v>
      </c>
      <c r="B54">
        <f>COUNTIFS(Matrix[Size],"&gt;="&amp;A54,Matrix[Size],"&lt;="&amp;FLOOR(A54/0.8,1),Matrix[Day],"Mon",Matrix[Semester],"Semester 1")</f>
        <v>9</v>
      </c>
    </row>
    <row r="55" spans="1:2" x14ac:dyDescent="0.25">
      <c r="A55">
        <v>61</v>
      </c>
      <c r="B55">
        <f>COUNTIFS(Matrix[Size],"&gt;="&amp;A55,Matrix[Size],"&lt;="&amp;FLOOR(A55/0.8,1),Matrix[Day],"Mon",Matrix[Semester],"Semester 1")</f>
        <v>5</v>
      </c>
    </row>
    <row r="56" spans="1:2" x14ac:dyDescent="0.25">
      <c r="A56">
        <v>62</v>
      </c>
      <c r="B56">
        <f>COUNTIFS(Matrix[Size],"&gt;="&amp;A56,Matrix[Size],"&lt;="&amp;FLOOR(A56/0.8,1),Matrix[Day],"Mon",Matrix[Semester],"Semester 1")</f>
        <v>5</v>
      </c>
    </row>
    <row r="57" spans="1:2" x14ac:dyDescent="0.25">
      <c r="A57">
        <v>63</v>
      </c>
      <c r="B57">
        <f>COUNTIFS(Matrix[Size],"&gt;="&amp;A57,Matrix[Size],"&lt;="&amp;FLOOR(A57/0.8,1),Matrix[Day],"Mon",Matrix[Semester],"Semester 1")</f>
        <v>6</v>
      </c>
    </row>
    <row r="58" spans="1:2" x14ac:dyDescent="0.25">
      <c r="A58">
        <v>64</v>
      </c>
      <c r="B58">
        <f>COUNTIFS(Matrix[Size],"&gt;="&amp;A58,Matrix[Size],"&lt;="&amp;FLOOR(A58/0.8,1),Matrix[Day],"Mon",Matrix[Semester],"Semester 1")</f>
        <v>6</v>
      </c>
    </row>
    <row r="59" spans="1:2" x14ac:dyDescent="0.25">
      <c r="A59">
        <v>65</v>
      </c>
      <c r="B59">
        <f>COUNTIFS(Matrix[Size],"&gt;="&amp;A59,Matrix[Size],"&lt;="&amp;FLOOR(A59/0.8,1),Matrix[Day],"Mon",Matrix[Semester],"Semester 1")</f>
        <v>6</v>
      </c>
    </row>
    <row r="60" spans="1:2" x14ac:dyDescent="0.25">
      <c r="A60">
        <v>66</v>
      </c>
      <c r="B60">
        <f>COUNTIFS(Matrix[Size],"&gt;="&amp;A60,Matrix[Size],"&lt;="&amp;FLOOR(A60/0.8,1),Matrix[Day],"Mon",Matrix[Semester],"Semester 1")</f>
        <v>6</v>
      </c>
    </row>
    <row r="61" spans="1:2" x14ac:dyDescent="0.25">
      <c r="A61">
        <v>67</v>
      </c>
      <c r="B61">
        <f>COUNTIFS(Matrix[Size],"&gt;="&amp;A61,Matrix[Size],"&lt;="&amp;FLOOR(A61/0.8,1),Matrix[Day],"Mon",Matrix[Semester],"Semester 1")</f>
        <v>7</v>
      </c>
    </row>
    <row r="62" spans="1:2" x14ac:dyDescent="0.25">
      <c r="A62">
        <v>68</v>
      </c>
      <c r="B62">
        <f>COUNTIFS(Matrix[Size],"&gt;="&amp;A62,Matrix[Size],"&lt;="&amp;FLOOR(A62/0.8,1),Matrix[Day],"Mon",Matrix[Semester],"Semester 1")</f>
        <v>8</v>
      </c>
    </row>
    <row r="63" spans="1:2" x14ac:dyDescent="0.25">
      <c r="A63">
        <v>69</v>
      </c>
      <c r="B63">
        <f>COUNTIFS(Matrix[Size],"&gt;="&amp;A63,Matrix[Size],"&lt;="&amp;FLOOR(A63/0.8,1),Matrix[Day],"Mon",Matrix[Semester],"Semester 1")</f>
        <v>8</v>
      </c>
    </row>
    <row r="64" spans="1:2" x14ac:dyDescent="0.25">
      <c r="A64">
        <v>70</v>
      </c>
      <c r="B64">
        <f>COUNTIFS(Matrix[Size],"&gt;="&amp;A64,Matrix[Size],"&lt;="&amp;FLOOR(A64/0.8,1),Matrix[Day],"Mon",Matrix[Semester],"Semester 1")</f>
        <v>8</v>
      </c>
    </row>
    <row r="65" spans="1:2" x14ac:dyDescent="0.25">
      <c r="A65">
        <v>71</v>
      </c>
      <c r="B65">
        <f>COUNTIFS(Matrix[Size],"&gt;="&amp;A65,Matrix[Size],"&lt;="&amp;FLOOR(A65/0.8,1),Matrix[Day],"Mon",Matrix[Semester],"Semester 1")</f>
        <v>8</v>
      </c>
    </row>
    <row r="66" spans="1:2" x14ac:dyDescent="0.25">
      <c r="A66">
        <v>72</v>
      </c>
      <c r="B66">
        <f>COUNTIFS(Matrix[Size],"&gt;="&amp;A66,Matrix[Size],"&lt;="&amp;FLOOR(A66/0.8,1),Matrix[Day],"Mon",Matrix[Semester],"Semester 1")</f>
        <v>9</v>
      </c>
    </row>
    <row r="67" spans="1:2" x14ac:dyDescent="0.25">
      <c r="A67">
        <v>73</v>
      </c>
      <c r="B67">
        <f>COUNTIFS(Matrix[Size],"&gt;="&amp;A67,Matrix[Size],"&lt;="&amp;FLOOR(A67/0.8,1),Matrix[Day],"Mon",Matrix[Semester],"Semester 1")</f>
        <v>7</v>
      </c>
    </row>
    <row r="68" spans="1:2" x14ac:dyDescent="0.25">
      <c r="A68">
        <v>74</v>
      </c>
      <c r="B68">
        <f>COUNTIFS(Matrix[Size],"&gt;="&amp;A68,Matrix[Size],"&lt;="&amp;FLOOR(A68/0.8,1),Matrix[Day],"Mon",Matrix[Semester],"Semester 1")</f>
        <v>7</v>
      </c>
    </row>
    <row r="69" spans="1:2" x14ac:dyDescent="0.25">
      <c r="A69">
        <v>75</v>
      </c>
      <c r="B69">
        <f>COUNTIFS(Matrix[Size],"&gt;="&amp;A69,Matrix[Size],"&lt;="&amp;FLOOR(A69/0.8,1),Matrix[Day],"Mon",Matrix[Semester],"Semester 1")</f>
        <v>7</v>
      </c>
    </row>
    <row r="70" spans="1:2" x14ac:dyDescent="0.25">
      <c r="A70">
        <v>76</v>
      </c>
      <c r="B70">
        <f>COUNTIFS(Matrix[Size],"&gt;="&amp;A70,Matrix[Size],"&lt;="&amp;FLOOR(A70/0.8,1),Matrix[Day],"Mon",Matrix[Semester],"Semester 1")</f>
        <v>6</v>
      </c>
    </row>
    <row r="71" spans="1:2" x14ac:dyDescent="0.25">
      <c r="A71">
        <v>77</v>
      </c>
      <c r="B71">
        <f>COUNTIFS(Matrix[Size],"&gt;="&amp;A71,Matrix[Size],"&lt;="&amp;FLOOR(A71/0.8,1),Matrix[Day],"Mon",Matrix[Semester],"Semester 1")</f>
        <v>6</v>
      </c>
    </row>
    <row r="72" spans="1:2" x14ac:dyDescent="0.25">
      <c r="A72">
        <v>78</v>
      </c>
      <c r="B72">
        <f>COUNTIFS(Matrix[Size],"&gt;="&amp;A72,Matrix[Size],"&lt;="&amp;FLOOR(A72/0.8,1),Matrix[Day],"Mon",Matrix[Semester],"Semester 1")</f>
        <v>6</v>
      </c>
    </row>
    <row r="73" spans="1:2" x14ac:dyDescent="0.25">
      <c r="A73">
        <v>79</v>
      </c>
      <c r="B73">
        <f>COUNTIFS(Matrix[Size],"&gt;="&amp;A73,Matrix[Size],"&lt;="&amp;FLOOR(A73/0.8,1),Matrix[Day],"Mon",Matrix[Semester],"Semester 1")</f>
        <v>5</v>
      </c>
    </row>
    <row r="74" spans="1:2" x14ac:dyDescent="0.25">
      <c r="A74">
        <v>80</v>
      </c>
      <c r="B74">
        <f>COUNTIFS(Matrix[Size],"&gt;="&amp;A74,Matrix[Size],"&lt;="&amp;FLOOR(A74/0.8,1),Matrix[Day],"Mon",Matrix[Semester],"Semester 1")</f>
        <v>12</v>
      </c>
    </row>
    <row r="75" spans="1:2" x14ac:dyDescent="0.25">
      <c r="A75">
        <v>81</v>
      </c>
      <c r="B75">
        <f>COUNTIFS(Matrix[Size],"&gt;="&amp;A75,Matrix[Size],"&lt;="&amp;FLOOR(A75/0.8,1),Matrix[Day],"Mon",Matrix[Semester],"Semester 1")</f>
        <v>11</v>
      </c>
    </row>
    <row r="76" spans="1:2" x14ac:dyDescent="0.25">
      <c r="A76">
        <v>82</v>
      </c>
      <c r="B76">
        <f>COUNTIFS(Matrix[Size],"&gt;="&amp;A76,Matrix[Size],"&lt;="&amp;FLOOR(A76/0.8,1),Matrix[Day],"Mon",Matrix[Semester],"Semester 1")</f>
        <v>13</v>
      </c>
    </row>
    <row r="77" spans="1:2" x14ac:dyDescent="0.25">
      <c r="A77">
        <v>83</v>
      </c>
      <c r="B77">
        <f>COUNTIFS(Matrix[Size],"&gt;="&amp;A77,Matrix[Size],"&lt;="&amp;FLOOR(A77/0.8,1),Matrix[Day],"Mon",Matrix[Semester],"Semester 1")</f>
        <v>12</v>
      </c>
    </row>
    <row r="78" spans="1:2" x14ac:dyDescent="0.25">
      <c r="A78">
        <v>84</v>
      </c>
      <c r="B78">
        <f>COUNTIFS(Matrix[Size],"&gt;="&amp;A78,Matrix[Size],"&lt;="&amp;FLOOR(A78/0.8,1),Matrix[Day],"Mon",Matrix[Semester],"Semester 1")</f>
        <v>11</v>
      </c>
    </row>
    <row r="79" spans="1:2" x14ac:dyDescent="0.25">
      <c r="A79">
        <v>85</v>
      </c>
      <c r="B79">
        <f>COUNTIFS(Matrix[Size],"&gt;="&amp;A79,Matrix[Size],"&lt;="&amp;FLOOR(A79/0.8,1),Matrix[Day],"Mon",Matrix[Semester],"Semester 1")</f>
        <v>11</v>
      </c>
    </row>
    <row r="80" spans="1:2" x14ac:dyDescent="0.25">
      <c r="A80">
        <v>86</v>
      </c>
      <c r="B80">
        <f>COUNTIFS(Matrix[Size],"&gt;="&amp;A80,Matrix[Size],"&lt;="&amp;FLOOR(A80/0.8,1),Matrix[Day],"Mon",Matrix[Semester],"Semester 1")</f>
        <v>10</v>
      </c>
    </row>
    <row r="81" spans="1:2" x14ac:dyDescent="0.25">
      <c r="A81">
        <v>87</v>
      </c>
      <c r="B81">
        <f>COUNTIFS(Matrix[Size],"&gt;="&amp;A81,Matrix[Size],"&lt;="&amp;FLOOR(A81/0.8,1),Matrix[Day],"Mon",Matrix[Semester],"Semester 1")</f>
        <v>10</v>
      </c>
    </row>
    <row r="82" spans="1:2" x14ac:dyDescent="0.25">
      <c r="A82">
        <v>88</v>
      </c>
      <c r="B82">
        <f>COUNTIFS(Matrix[Size],"&gt;="&amp;A82,Matrix[Size],"&lt;="&amp;FLOOR(A82/0.8,1),Matrix[Day],"Mon",Matrix[Semester],"Semester 1")</f>
        <v>10</v>
      </c>
    </row>
    <row r="83" spans="1:2" x14ac:dyDescent="0.25">
      <c r="A83">
        <v>89</v>
      </c>
      <c r="B83">
        <f>COUNTIFS(Matrix[Size],"&gt;="&amp;A83,Matrix[Size],"&lt;="&amp;FLOOR(A83/0.8,1),Matrix[Day],"Mon",Matrix[Semester],"Semester 1")</f>
        <v>10</v>
      </c>
    </row>
    <row r="84" spans="1:2" x14ac:dyDescent="0.25">
      <c r="A84">
        <v>90</v>
      </c>
      <c r="B84">
        <f>COUNTIFS(Matrix[Size],"&gt;="&amp;A84,Matrix[Size],"&lt;="&amp;FLOOR(A84/0.8,1),Matrix[Day],"Mon",Matrix[Semester],"Semester 1")</f>
        <v>10</v>
      </c>
    </row>
    <row r="85" spans="1:2" x14ac:dyDescent="0.25">
      <c r="A85">
        <v>91</v>
      </c>
      <c r="B85">
        <f>COUNTIFS(Matrix[Size],"&gt;="&amp;A85,Matrix[Size],"&lt;="&amp;FLOOR(A85/0.8,1),Matrix[Day],"Mon",Matrix[Semester],"Semester 1")</f>
        <v>9</v>
      </c>
    </row>
    <row r="86" spans="1:2" x14ac:dyDescent="0.25">
      <c r="A86">
        <v>92</v>
      </c>
      <c r="B86">
        <f>COUNTIFS(Matrix[Size],"&gt;="&amp;A86,Matrix[Size],"&lt;="&amp;FLOOR(A86/0.8,1),Matrix[Day],"Mon",Matrix[Semester],"Semester 1")</f>
        <v>11</v>
      </c>
    </row>
    <row r="87" spans="1:2" x14ac:dyDescent="0.25">
      <c r="A87">
        <v>93</v>
      </c>
      <c r="B87">
        <f>COUNTIFS(Matrix[Size],"&gt;="&amp;A87,Matrix[Size],"&lt;="&amp;FLOOR(A87/0.8,1),Matrix[Day],"Mon",Matrix[Semester],"Semester 1")</f>
        <v>11</v>
      </c>
    </row>
    <row r="88" spans="1:2" x14ac:dyDescent="0.25">
      <c r="A88">
        <v>94</v>
      </c>
      <c r="B88">
        <f>COUNTIFS(Matrix[Size],"&gt;="&amp;A88,Matrix[Size],"&lt;="&amp;FLOOR(A88/0.8,1),Matrix[Day],"Mon",Matrix[Semester],"Semester 1")</f>
        <v>11</v>
      </c>
    </row>
    <row r="89" spans="1:2" x14ac:dyDescent="0.25">
      <c r="A89">
        <v>95</v>
      </c>
      <c r="B89">
        <f>COUNTIFS(Matrix[Size],"&gt;="&amp;A89,Matrix[Size],"&lt;="&amp;FLOOR(A89/0.8,1),Matrix[Day],"Mon",Matrix[Semester],"Semester 1")</f>
        <v>11</v>
      </c>
    </row>
    <row r="90" spans="1:2" x14ac:dyDescent="0.25">
      <c r="A90">
        <v>96</v>
      </c>
      <c r="B90">
        <f>COUNTIFS(Matrix[Size],"&gt;="&amp;A90,Matrix[Size],"&lt;="&amp;FLOOR(A90/0.8,1),Matrix[Day],"Mon",Matrix[Semester],"Semester 1")</f>
        <v>12</v>
      </c>
    </row>
    <row r="91" spans="1:2" x14ac:dyDescent="0.25">
      <c r="A91">
        <v>97</v>
      </c>
      <c r="B91">
        <f>COUNTIFS(Matrix[Size],"&gt;="&amp;A91,Matrix[Size],"&lt;="&amp;FLOOR(A91/0.8,1),Matrix[Day],"Mon",Matrix[Semester],"Semester 1")</f>
        <v>12</v>
      </c>
    </row>
    <row r="92" spans="1:2" x14ac:dyDescent="0.25">
      <c r="A92">
        <v>98</v>
      </c>
      <c r="B92">
        <f>COUNTIFS(Matrix[Size],"&gt;="&amp;A92,Matrix[Size],"&lt;="&amp;FLOOR(A92/0.8,1),Matrix[Day],"Mon",Matrix[Semester],"Semester 1")</f>
        <v>12</v>
      </c>
    </row>
    <row r="93" spans="1:2" x14ac:dyDescent="0.25">
      <c r="A93">
        <v>99</v>
      </c>
      <c r="B93">
        <f>COUNTIFS(Matrix[Size],"&gt;="&amp;A93,Matrix[Size],"&lt;="&amp;FLOOR(A93/0.8,1),Matrix[Day],"Mon",Matrix[Semester],"Semester 1")</f>
        <v>12</v>
      </c>
    </row>
    <row r="94" spans="1:2" x14ac:dyDescent="0.25">
      <c r="A94">
        <v>100</v>
      </c>
      <c r="B94">
        <f>COUNTIFS(Matrix[Size],"&gt;="&amp;A94,Matrix[Size],"&lt;="&amp;FLOOR(A94/0.8,1),Matrix[Day],"Mon",Matrix[Semester],"Semester 1")</f>
        <v>11</v>
      </c>
    </row>
    <row r="95" spans="1:2" x14ac:dyDescent="0.25">
      <c r="A95">
        <v>101</v>
      </c>
      <c r="B95">
        <f>COUNTIFS(Matrix[Size],"&gt;="&amp;A95,Matrix[Size],"&lt;="&amp;FLOOR(A95/0.8,1),Matrix[Day],"Mon",Matrix[Semester],"Semester 1")</f>
        <v>6</v>
      </c>
    </row>
    <row r="96" spans="1:2" x14ac:dyDescent="0.25">
      <c r="A96">
        <v>102</v>
      </c>
      <c r="B96">
        <f>COUNTIFS(Matrix[Size],"&gt;="&amp;A96,Matrix[Size],"&lt;="&amp;FLOOR(A96/0.8,1),Matrix[Day],"Mon",Matrix[Semester],"Semester 1")</f>
        <v>6</v>
      </c>
    </row>
    <row r="97" spans="1:2" x14ac:dyDescent="0.25">
      <c r="A97">
        <v>103</v>
      </c>
      <c r="B97">
        <f>COUNTIFS(Matrix[Size],"&gt;="&amp;A97,Matrix[Size],"&lt;="&amp;FLOOR(A97/0.8,1),Matrix[Day],"Mon",Matrix[Semester],"Semester 1")</f>
        <v>4</v>
      </c>
    </row>
    <row r="98" spans="1:2" x14ac:dyDescent="0.25">
      <c r="A98">
        <v>104</v>
      </c>
      <c r="B98">
        <f>COUNTIFS(Matrix[Size],"&gt;="&amp;A98,Matrix[Size],"&lt;="&amp;FLOOR(A98/0.8,1),Matrix[Day],"Mon",Matrix[Semester],"Semester 1")</f>
        <v>4</v>
      </c>
    </row>
    <row r="99" spans="1:2" x14ac:dyDescent="0.25">
      <c r="A99">
        <v>105</v>
      </c>
      <c r="B99">
        <f>COUNTIFS(Matrix[Size],"&gt;="&amp;A99,Matrix[Size],"&lt;="&amp;FLOOR(A99/0.8,1),Matrix[Day],"Mon",Matrix[Semester],"Semester 1")</f>
        <v>4</v>
      </c>
    </row>
    <row r="100" spans="1:2" x14ac:dyDescent="0.25">
      <c r="A100">
        <v>106</v>
      </c>
      <c r="B100">
        <f>COUNTIFS(Matrix[Size],"&gt;="&amp;A100,Matrix[Size],"&lt;="&amp;FLOOR(A100/0.8,1),Matrix[Day],"Mon",Matrix[Semester],"Semester 1")</f>
        <v>5</v>
      </c>
    </row>
    <row r="101" spans="1:2" x14ac:dyDescent="0.25">
      <c r="A101">
        <v>107</v>
      </c>
      <c r="B101">
        <f>COUNTIFS(Matrix[Size],"&gt;="&amp;A101,Matrix[Size],"&lt;="&amp;FLOOR(A101/0.8,1),Matrix[Day],"Mon",Matrix[Semester],"Semester 1")</f>
        <v>5</v>
      </c>
    </row>
    <row r="102" spans="1:2" x14ac:dyDescent="0.25">
      <c r="A102">
        <v>108</v>
      </c>
      <c r="B102">
        <f>COUNTIFS(Matrix[Size],"&gt;="&amp;A102,Matrix[Size],"&lt;="&amp;FLOOR(A102/0.8,1),Matrix[Day],"Mon",Matrix[Semester],"Semester 1")</f>
        <v>5</v>
      </c>
    </row>
    <row r="103" spans="1:2" x14ac:dyDescent="0.25">
      <c r="A103">
        <v>109</v>
      </c>
      <c r="B103">
        <f>COUNTIFS(Matrix[Size],"&gt;="&amp;A103,Matrix[Size],"&lt;="&amp;FLOOR(A103/0.8,1),Matrix[Day],"Mon",Matrix[Semester],"Semester 1")</f>
        <v>6</v>
      </c>
    </row>
    <row r="104" spans="1:2" x14ac:dyDescent="0.25">
      <c r="A104">
        <v>110</v>
      </c>
      <c r="B104">
        <f>COUNTIFS(Matrix[Size],"&gt;="&amp;A104,Matrix[Size],"&lt;="&amp;FLOOR(A104/0.8,1),Matrix[Day],"Mon",Matrix[Semester],"Semester 1")</f>
        <v>6</v>
      </c>
    </row>
    <row r="105" spans="1:2" x14ac:dyDescent="0.25">
      <c r="A105">
        <v>111</v>
      </c>
      <c r="B105">
        <f>COUNTIFS(Matrix[Size],"&gt;="&amp;A105,Matrix[Size],"&lt;="&amp;FLOOR(A105/0.8,1),Matrix[Day],"Mon",Matrix[Semester],"Semester 1")</f>
        <v>6</v>
      </c>
    </row>
    <row r="106" spans="1:2" x14ac:dyDescent="0.25">
      <c r="A106">
        <v>112</v>
      </c>
      <c r="B106">
        <f>COUNTIFS(Matrix[Size],"&gt;="&amp;A106,Matrix[Size],"&lt;="&amp;FLOOR(A106/0.8,1),Matrix[Day],"Mon",Matrix[Semester],"Semester 1")</f>
        <v>7</v>
      </c>
    </row>
    <row r="107" spans="1:2" x14ac:dyDescent="0.25">
      <c r="A107">
        <v>113</v>
      </c>
      <c r="B107">
        <f>COUNTIFS(Matrix[Size],"&gt;="&amp;A107,Matrix[Size],"&lt;="&amp;FLOOR(A107/0.8,1),Matrix[Day],"Mon",Matrix[Semester],"Semester 1")</f>
        <v>7</v>
      </c>
    </row>
    <row r="108" spans="1:2" x14ac:dyDescent="0.25">
      <c r="A108">
        <v>114</v>
      </c>
      <c r="B108">
        <f>COUNTIFS(Matrix[Size],"&gt;="&amp;A108,Matrix[Size],"&lt;="&amp;FLOOR(A108/0.8,1),Matrix[Day],"Mon",Matrix[Semester],"Semester 1")</f>
        <v>7</v>
      </c>
    </row>
    <row r="109" spans="1:2" x14ac:dyDescent="0.25">
      <c r="A109">
        <v>115</v>
      </c>
      <c r="B109">
        <f>COUNTIFS(Matrix[Size],"&gt;="&amp;A109,Matrix[Size],"&lt;="&amp;FLOOR(A109/0.8,1),Matrix[Day],"Mon",Matrix[Semester],"Semester 1")</f>
        <v>5</v>
      </c>
    </row>
    <row r="110" spans="1:2" x14ac:dyDescent="0.25">
      <c r="A110">
        <v>116</v>
      </c>
      <c r="B110">
        <f>COUNTIFS(Matrix[Size],"&gt;="&amp;A110,Matrix[Size],"&lt;="&amp;FLOOR(A110/0.8,1),Matrix[Day],"Mon",Matrix[Semester],"Semester 1")</f>
        <v>5</v>
      </c>
    </row>
    <row r="111" spans="1:2" x14ac:dyDescent="0.25">
      <c r="A111">
        <v>117</v>
      </c>
      <c r="B111">
        <f>COUNTIFS(Matrix[Size],"&gt;="&amp;A111,Matrix[Size],"&lt;="&amp;FLOOR(A111/0.8,1),Matrix[Day],"Mon",Matrix[Semester],"Semester 1")</f>
        <v>5</v>
      </c>
    </row>
    <row r="112" spans="1:2" x14ac:dyDescent="0.25">
      <c r="A112">
        <v>118</v>
      </c>
      <c r="B112">
        <f>COUNTIFS(Matrix[Size],"&gt;="&amp;A112,Matrix[Size],"&lt;="&amp;FLOOR(A112/0.8,1),Matrix[Day],"Mon",Matrix[Semester],"Semester 1")</f>
        <v>5</v>
      </c>
    </row>
    <row r="113" spans="1:2" x14ac:dyDescent="0.25">
      <c r="A113">
        <v>119</v>
      </c>
      <c r="B113">
        <f>COUNTIFS(Matrix[Size],"&gt;="&amp;A113,Matrix[Size],"&lt;="&amp;FLOOR(A113/0.8,1),Matrix[Day],"Mon",Matrix[Semester],"Semester 1")</f>
        <v>5</v>
      </c>
    </row>
    <row r="114" spans="1:2" x14ac:dyDescent="0.25">
      <c r="A114">
        <v>120</v>
      </c>
      <c r="B114">
        <f>COUNTIFS(Matrix[Size],"&gt;="&amp;A114,Matrix[Size],"&lt;="&amp;FLOOR(A114/0.8,1),Matrix[Day],"Mon",Matrix[Semester],"Semester 1")</f>
        <v>6</v>
      </c>
    </row>
    <row r="115" spans="1:2" x14ac:dyDescent="0.25">
      <c r="A115">
        <v>121</v>
      </c>
      <c r="B115">
        <f>COUNTIFS(Matrix[Size],"&gt;="&amp;A115,Matrix[Size],"&lt;="&amp;FLOOR(A115/0.8,1),Matrix[Day],"Mon",Matrix[Semester],"Semester 1")</f>
        <v>5</v>
      </c>
    </row>
    <row r="116" spans="1:2" x14ac:dyDescent="0.25">
      <c r="A116">
        <v>122</v>
      </c>
      <c r="B116">
        <f>COUNTIFS(Matrix[Size],"&gt;="&amp;A116,Matrix[Size],"&lt;="&amp;FLOOR(A116/0.8,1),Matrix[Day],"Mon",Matrix[Semester],"Semester 1")</f>
        <v>5</v>
      </c>
    </row>
    <row r="117" spans="1:2" x14ac:dyDescent="0.25">
      <c r="A117">
        <v>123</v>
      </c>
      <c r="B117">
        <f>COUNTIFS(Matrix[Size],"&gt;="&amp;A117,Matrix[Size],"&lt;="&amp;FLOOR(A117/0.8,1),Matrix[Day],"Mon",Matrix[Semester],"Semester 1")</f>
        <v>5</v>
      </c>
    </row>
    <row r="118" spans="1:2" x14ac:dyDescent="0.25">
      <c r="A118">
        <v>124</v>
      </c>
      <c r="B118">
        <f>COUNTIFS(Matrix[Size],"&gt;="&amp;A118,Matrix[Size],"&lt;="&amp;FLOOR(A118/0.8,1),Matrix[Day],"Mon",Matrix[Semester],"Semester 1")</f>
        <v>8</v>
      </c>
    </row>
    <row r="119" spans="1:2" x14ac:dyDescent="0.25">
      <c r="A119">
        <v>125</v>
      </c>
      <c r="B119">
        <f>COUNTIFS(Matrix[Size],"&gt;="&amp;A119,Matrix[Size],"&lt;="&amp;FLOOR(A119/0.8,1),Matrix[Day],"Mon",Matrix[Semester],"Semester 1")</f>
        <v>8</v>
      </c>
    </row>
    <row r="120" spans="1:2" x14ac:dyDescent="0.25">
      <c r="A120">
        <v>126</v>
      </c>
      <c r="B120">
        <f>COUNTIFS(Matrix[Size],"&gt;="&amp;A120,Matrix[Size],"&lt;="&amp;FLOOR(A120/0.8,1),Matrix[Day],"Mon",Matrix[Semester],"Semester 1")</f>
        <v>8</v>
      </c>
    </row>
    <row r="121" spans="1:2" x14ac:dyDescent="0.25">
      <c r="A121">
        <v>127</v>
      </c>
      <c r="B121">
        <f>COUNTIFS(Matrix[Size],"&gt;="&amp;A121,Matrix[Size],"&lt;="&amp;FLOOR(A121/0.8,1),Matrix[Day],"Mon",Matrix[Semester],"Semester 1")</f>
        <v>7</v>
      </c>
    </row>
    <row r="122" spans="1:2" x14ac:dyDescent="0.25">
      <c r="A122">
        <v>128</v>
      </c>
      <c r="B122">
        <f>COUNTIFS(Matrix[Size],"&gt;="&amp;A122,Matrix[Size],"&lt;="&amp;FLOOR(A122/0.8,1),Matrix[Day],"Mon",Matrix[Semester],"Semester 1")</f>
        <v>7</v>
      </c>
    </row>
    <row r="123" spans="1:2" x14ac:dyDescent="0.25">
      <c r="A123">
        <v>129</v>
      </c>
      <c r="B123">
        <f>COUNTIFS(Matrix[Size],"&gt;="&amp;A123,Matrix[Size],"&lt;="&amp;FLOOR(A123/0.8,1),Matrix[Day],"Mon",Matrix[Semester],"Semester 1")</f>
        <v>7</v>
      </c>
    </row>
    <row r="124" spans="1:2" x14ac:dyDescent="0.25">
      <c r="A124">
        <v>130</v>
      </c>
      <c r="B124">
        <f>COUNTIFS(Matrix[Size],"&gt;="&amp;A124,Matrix[Size],"&lt;="&amp;FLOOR(A124/0.8,1),Matrix[Day],"Mon",Matrix[Semester],"Semester 1")</f>
        <v>8</v>
      </c>
    </row>
    <row r="125" spans="1:2" x14ac:dyDescent="0.25">
      <c r="A125">
        <v>131</v>
      </c>
      <c r="B125">
        <f>COUNTIFS(Matrix[Size],"&gt;="&amp;A125,Matrix[Size],"&lt;="&amp;FLOOR(A125/0.8,1),Matrix[Day],"Mon",Matrix[Semester],"Semester 1")</f>
        <v>8</v>
      </c>
    </row>
    <row r="126" spans="1:2" x14ac:dyDescent="0.25">
      <c r="A126">
        <v>132</v>
      </c>
      <c r="B126">
        <f>COUNTIFS(Matrix[Size],"&gt;="&amp;A126,Matrix[Size],"&lt;="&amp;FLOOR(A126/0.8,1),Matrix[Day],"Mon",Matrix[Semester],"Semester 1")</f>
        <v>8</v>
      </c>
    </row>
    <row r="127" spans="1:2" x14ac:dyDescent="0.25">
      <c r="A127">
        <v>133</v>
      </c>
      <c r="B127">
        <f>COUNTIFS(Matrix[Size],"&gt;="&amp;A127,Matrix[Size],"&lt;="&amp;FLOOR(A127/0.8,1),Matrix[Day],"Mon",Matrix[Semester],"Semester 1")</f>
        <v>9</v>
      </c>
    </row>
    <row r="128" spans="1:2" x14ac:dyDescent="0.25">
      <c r="A128">
        <v>134</v>
      </c>
      <c r="B128">
        <f>COUNTIFS(Matrix[Size],"&gt;="&amp;A128,Matrix[Size],"&lt;="&amp;FLOOR(A128/0.8,1),Matrix[Day],"Mon",Matrix[Semester],"Semester 1")</f>
        <v>9</v>
      </c>
    </row>
    <row r="129" spans="1:2" x14ac:dyDescent="0.25">
      <c r="A129">
        <v>135</v>
      </c>
      <c r="B129">
        <f>COUNTIFS(Matrix[Size],"&gt;="&amp;A129,Matrix[Size],"&lt;="&amp;FLOOR(A129/0.8,1),Matrix[Day],"Mon",Matrix[Semester],"Semester 1")</f>
        <v>9</v>
      </c>
    </row>
    <row r="130" spans="1:2" x14ac:dyDescent="0.25">
      <c r="A130">
        <v>136</v>
      </c>
      <c r="B130">
        <f>COUNTIFS(Matrix[Size],"&gt;="&amp;A130,Matrix[Size],"&lt;="&amp;FLOOR(A130/0.8,1),Matrix[Day],"Mon",Matrix[Semester],"Semester 1")</f>
        <v>9</v>
      </c>
    </row>
    <row r="131" spans="1:2" x14ac:dyDescent="0.25">
      <c r="A131">
        <v>137</v>
      </c>
      <c r="B131">
        <f>COUNTIFS(Matrix[Size],"&gt;="&amp;A131,Matrix[Size],"&lt;="&amp;FLOOR(A131/0.8,1),Matrix[Day],"Mon",Matrix[Semester],"Semester 1")</f>
        <v>8</v>
      </c>
    </row>
    <row r="132" spans="1:2" x14ac:dyDescent="0.25">
      <c r="A132">
        <v>138</v>
      </c>
      <c r="B132">
        <f>COUNTIFS(Matrix[Size],"&gt;="&amp;A132,Matrix[Size],"&lt;="&amp;FLOOR(A132/0.8,1),Matrix[Day],"Mon",Matrix[Semester],"Semester 1")</f>
        <v>8</v>
      </c>
    </row>
    <row r="133" spans="1:2" x14ac:dyDescent="0.25">
      <c r="A133">
        <v>139</v>
      </c>
      <c r="B133">
        <f>COUNTIFS(Matrix[Size],"&gt;="&amp;A133,Matrix[Size],"&lt;="&amp;FLOOR(A133/0.8,1),Matrix[Day],"Mon",Matrix[Semester],"Semester 1")</f>
        <v>8</v>
      </c>
    </row>
    <row r="134" spans="1:2" x14ac:dyDescent="0.25">
      <c r="A134">
        <v>140</v>
      </c>
      <c r="B134">
        <f>COUNTIFS(Matrix[Size],"&gt;="&amp;A134,Matrix[Size],"&lt;="&amp;FLOOR(A134/0.8,1),Matrix[Day],"Mon",Matrix[Semester],"Semester 1")</f>
        <v>8</v>
      </c>
    </row>
    <row r="135" spans="1:2" x14ac:dyDescent="0.25">
      <c r="A135">
        <v>141</v>
      </c>
      <c r="B135">
        <f>COUNTIFS(Matrix[Size],"&gt;="&amp;A135,Matrix[Size],"&lt;="&amp;FLOOR(A135/0.8,1),Matrix[Day],"Mon",Matrix[Semester],"Semester 1")</f>
        <v>7</v>
      </c>
    </row>
    <row r="136" spans="1:2" x14ac:dyDescent="0.25">
      <c r="A136">
        <v>142</v>
      </c>
      <c r="B136">
        <f>COUNTIFS(Matrix[Size],"&gt;="&amp;A136,Matrix[Size],"&lt;="&amp;FLOOR(A136/0.8,1),Matrix[Day],"Mon",Matrix[Semester],"Semester 1")</f>
        <v>7</v>
      </c>
    </row>
    <row r="137" spans="1:2" x14ac:dyDescent="0.25">
      <c r="A137">
        <v>143</v>
      </c>
      <c r="B137">
        <f>COUNTIFS(Matrix[Size],"&gt;="&amp;A137,Matrix[Size],"&lt;="&amp;FLOOR(A137/0.8,1),Matrix[Day],"Mon",Matrix[Semester],"Semester 1")</f>
        <v>7</v>
      </c>
    </row>
    <row r="138" spans="1:2" x14ac:dyDescent="0.25">
      <c r="A138">
        <v>144</v>
      </c>
      <c r="B138">
        <f>COUNTIFS(Matrix[Size],"&gt;="&amp;A138,Matrix[Size],"&lt;="&amp;FLOOR(A138/0.8,1),Matrix[Day],"Mon",Matrix[Semester],"Semester 1")</f>
        <v>8</v>
      </c>
    </row>
    <row r="139" spans="1:2" x14ac:dyDescent="0.25">
      <c r="A139">
        <v>145</v>
      </c>
      <c r="B139">
        <f>COUNTIFS(Matrix[Size],"&gt;="&amp;A139,Matrix[Size],"&lt;="&amp;FLOOR(A139/0.8,1),Matrix[Day],"Mon",Matrix[Semester],"Semester 1")</f>
        <v>8</v>
      </c>
    </row>
    <row r="140" spans="1:2" x14ac:dyDescent="0.25">
      <c r="A140">
        <v>146</v>
      </c>
      <c r="B140">
        <f>COUNTIFS(Matrix[Size],"&gt;="&amp;A140,Matrix[Size],"&lt;="&amp;FLOOR(A140/0.8,1),Matrix[Day],"Mon",Matrix[Semester],"Semester 1")</f>
        <v>8</v>
      </c>
    </row>
    <row r="141" spans="1:2" x14ac:dyDescent="0.25">
      <c r="A141">
        <v>147</v>
      </c>
      <c r="B141">
        <f>COUNTIFS(Matrix[Size],"&gt;="&amp;A141,Matrix[Size],"&lt;="&amp;FLOOR(A141/0.8,1),Matrix[Day],"Mon",Matrix[Semester],"Semester 1")</f>
        <v>8</v>
      </c>
    </row>
    <row r="142" spans="1:2" x14ac:dyDescent="0.25">
      <c r="A142">
        <v>148</v>
      </c>
      <c r="B142">
        <f>COUNTIFS(Matrix[Size],"&gt;="&amp;A142,Matrix[Size],"&lt;="&amp;FLOOR(A142/0.8,1),Matrix[Day],"Mon",Matrix[Semester],"Semester 1")</f>
        <v>8</v>
      </c>
    </row>
    <row r="143" spans="1:2" x14ac:dyDescent="0.25">
      <c r="A143">
        <v>149</v>
      </c>
      <c r="B143">
        <f>COUNTIFS(Matrix[Size],"&gt;="&amp;A143,Matrix[Size],"&lt;="&amp;FLOOR(A143/0.8,1),Matrix[Day],"Mon",Matrix[Semester],"Semester 1")</f>
        <v>8</v>
      </c>
    </row>
    <row r="144" spans="1:2" x14ac:dyDescent="0.25">
      <c r="A144">
        <v>150</v>
      </c>
      <c r="B144">
        <f>COUNTIFS(Matrix[Size],"&gt;="&amp;A144,Matrix[Size],"&lt;="&amp;FLOOR(A144/0.8,1),Matrix[Day],"Mon",Matrix[Semester],"Semester 1")</f>
        <v>8</v>
      </c>
    </row>
    <row r="145" spans="1:2" x14ac:dyDescent="0.25">
      <c r="A145">
        <v>151</v>
      </c>
      <c r="B145">
        <f>COUNTIFS(Matrix[Size],"&gt;="&amp;A145,Matrix[Size],"&lt;="&amp;FLOOR(A145/0.8,1),Matrix[Day],"Mon",Matrix[Semester],"Semester 1")</f>
        <v>7</v>
      </c>
    </row>
    <row r="146" spans="1:2" x14ac:dyDescent="0.25">
      <c r="A146">
        <v>152</v>
      </c>
      <c r="B146">
        <f>COUNTIFS(Matrix[Size],"&gt;="&amp;A146,Matrix[Size],"&lt;="&amp;FLOOR(A146/0.8,1),Matrix[Day],"Mon",Matrix[Semester],"Semester 1")</f>
        <v>7</v>
      </c>
    </row>
    <row r="147" spans="1:2" x14ac:dyDescent="0.25">
      <c r="A147">
        <v>153</v>
      </c>
      <c r="B147">
        <f>COUNTIFS(Matrix[Size],"&gt;="&amp;A147,Matrix[Size],"&lt;="&amp;FLOOR(A147/0.8,1),Matrix[Day],"Mon",Matrix[Semester],"Semester 1")</f>
        <v>7</v>
      </c>
    </row>
    <row r="148" spans="1:2" x14ac:dyDescent="0.25">
      <c r="A148">
        <v>154</v>
      </c>
      <c r="B148">
        <f>COUNTIFS(Matrix[Size],"&gt;="&amp;A148,Matrix[Size],"&lt;="&amp;FLOOR(A148/0.8,1),Matrix[Day],"Mon",Matrix[Semester],"Semester 1")</f>
        <v>7</v>
      </c>
    </row>
    <row r="149" spans="1:2" x14ac:dyDescent="0.25">
      <c r="A149">
        <v>155</v>
      </c>
      <c r="B149">
        <f>COUNTIFS(Matrix[Size],"&gt;="&amp;A149,Matrix[Size],"&lt;="&amp;FLOOR(A149/0.8,1),Matrix[Day],"Mon",Matrix[Semester],"Semester 1")</f>
        <v>4</v>
      </c>
    </row>
    <row r="150" spans="1:2" x14ac:dyDescent="0.25">
      <c r="A150">
        <v>156</v>
      </c>
      <c r="B150">
        <f>COUNTIFS(Matrix[Size],"&gt;="&amp;A150,Matrix[Size],"&lt;="&amp;FLOOR(A150/0.8,1),Matrix[Day],"Mon",Matrix[Semester],"Semester 1")</f>
        <v>4</v>
      </c>
    </row>
    <row r="151" spans="1:2" x14ac:dyDescent="0.25">
      <c r="A151">
        <v>157</v>
      </c>
      <c r="B151">
        <f>COUNTIFS(Matrix[Size],"&gt;="&amp;A151,Matrix[Size],"&lt;="&amp;FLOOR(A151/0.8,1),Matrix[Day],"Mon",Matrix[Semester],"Semester 1")</f>
        <v>4</v>
      </c>
    </row>
    <row r="152" spans="1:2" x14ac:dyDescent="0.25">
      <c r="A152">
        <v>158</v>
      </c>
      <c r="B152">
        <f>COUNTIFS(Matrix[Size],"&gt;="&amp;A152,Matrix[Size],"&lt;="&amp;FLOOR(A152/0.8,1),Matrix[Day],"Mon",Matrix[Semester],"Semester 1")</f>
        <v>5</v>
      </c>
    </row>
    <row r="153" spans="1:2" x14ac:dyDescent="0.25">
      <c r="A153">
        <v>159</v>
      </c>
      <c r="B153">
        <f>COUNTIFS(Matrix[Size],"&gt;="&amp;A153,Matrix[Size],"&lt;="&amp;FLOOR(A153/0.8,1),Matrix[Day],"Mon",Matrix[Semester],"Semester 1")</f>
        <v>5</v>
      </c>
    </row>
    <row r="154" spans="1:2" x14ac:dyDescent="0.25">
      <c r="A154">
        <v>160</v>
      </c>
      <c r="B154">
        <f>COUNTIFS(Matrix[Size],"&gt;="&amp;A154,Matrix[Size],"&lt;="&amp;FLOOR(A154/0.8,1),Matrix[Day],"Mon",Matrix[Semester],"Semester 1")</f>
        <v>5</v>
      </c>
    </row>
    <row r="155" spans="1:2" x14ac:dyDescent="0.25">
      <c r="A155">
        <v>161</v>
      </c>
      <c r="B155">
        <f>COUNTIFS(Matrix[Size],"&gt;="&amp;A155,Matrix[Size],"&lt;="&amp;FLOOR(A155/0.8,1),Matrix[Day],"Mon",Matrix[Semester],"Semester 1")</f>
        <v>5</v>
      </c>
    </row>
    <row r="156" spans="1:2" x14ac:dyDescent="0.25">
      <c r="A156">
        <v>162</v>
      </c>
      <c r="B156">
        <f>COUNTIFS(Matrix[Size],"&gt;="&amp;A156,Matrix[Size],"&lt;="&amp;FLOOR(A156/0.8,1),Matrix[Day],"Mon",Matrix[Semester],"Semester 1")</f>
        <v>5</v>
      </c>
    </row>
    <row r="157" spans="1:2" x14ac:dyDescent="0.25">
      <c r="A157">
        <v>163</v>
      </c>
      <c r="B157">
        <f>COUNTIFS(Matrix[Size],"&gt;="&amp;A157,Matrix[Size],"&lt;="&amp;FLOOR(A157/0.8,1),Matrix[Day],"Mon",Matrix[Semester],"Semester 1")</f>
        <v>6</v>
      </c>
    </row>
    <row r="158" spans="1:2" x14ac:dyDescent="0.25">
      <c r="A158">
        <v>164</v>
      </c>
      <c r="B158">
        <f>COUNTIFS(Matrix[Size],"&gt;="&amp;A158,Matrix[Size],"&lt;="&amp;FLOOR(A158/0.8,1),Matrix[Day],"Mon",Matrix[Semester],"Semester 1")</f>
        <v>6</v>
      </c>
    </row>
    <row r="159" spans="1:2" x14ac:dyDescent="0.25">
      <c r="A159">
        <v>165</v>
      </c>
      <c r="B159">
        <f>COUNTIFS(Matrix[Size],"&gt;="&amp;A159,Matrix[Size],"&lt;="&amp;FLOOR(A159/0.8,1),Matrix[Day],"Mon",Matrix[Semester],"Semester 1")</f>
        <v>6</v>
      </c>
    </row>
    <row r="160" spans="1:2" x14ac:dyDescent="0.25">
      <c r="A160">
        <v>166</v>
      </c>
      <c r="B160">
        <f>COUNTIFS(Matrix[Size],"&gt;="&amp;A160,Matrix[Size],"&lt;="&amp;FLOOR(A160/0.8,1),Matrix[Day],"Mon",Matrix[Semester],"Semester 1")</f>
        <v>6</v>
      </c>
    </row>
    <row r="161" spans="1:2" x14ac:dyDescent="0.25">
      <c r="A161">
        <v>167</v>
      </c>
      <c r="B161">
        <f>COUNTIFS(Matrix[Size],"&gt;="&amp;A161,Matrix[Size],"&lt;="&amp;FLOOR(A161/0.8,1),Matrix[Day],"Mon",Matrix[Semester],"Semester 1")</f>
        <v>4</v>
      </c>
    </row>
    <row r="162" spans="1:2" x14ac:dyDescent="0.25">
      <c r="A162">
        <v>168</v>
      </c>
      <c r="B162">
        <f>COUNTIFS(Matrix[Size],"&gt;="&amp;A162,Matrix[Size],"&lt;="&amp;FLOOR(A162/0.8,1),Matrix[Day],"Mon",Matrix[Semester],"Semester 1")</f>
        <v>4</v>
      </c>
    </row>
    <row r="163" spans="1:2" x14ac:dyDescent="0.25">
      <c r="A163">
        <v>169</v>
      </c>
      <c r="B163">
        <f>COUNTIFS(Matrix[Size],"&gt;="&amp;A163,Matrix[Size],"&lt;="&amp;FLOOR(A163/0.8,1),Matrix[Day],"Mon",Matrix[Semester],"Semester 1")</f>
        <v>5</v>
      </c>
    </row>
    <row r="164" spans="1:2" x14ac:dyDescent="0.25">
      <c r="A164">
        <v>170</v>
      </c>
      <c r="B164">
        <f>COUNTIFS(Matrix[Size],"&gt;="&amp;A164,Matrix[Size],"&lt;="&amp;FLOOR(A164/0.8,1),Matrix[Day],"Mon",Matrix[Semester],"Semester 1")</f>
        <v>5</v>
      </c>
    </row>
    <row r="165" spans="1:2" x14ac:dyDescent="0.25">
      <c r="A165">
        <v>171</v>
      </c>
      <c r="B165">
        <f>COUNTIFS(Matrix[Size],"&gt;="&amp;A165,Matrix[Size],"&lt;="&amp;FLOOR(A165/0.8,1),Matrix[Day],"Mon",Matrix[Semester],"Semester 1")</f>
        <v>5</v>
      </c>
    </row>
    <row r="166" spans="1:2" x14ac:dyDescent="0.25">
      <c r="A166">
        <v>172</v>
      </c>
      <c r="B166">
        <f>COUNTIFS(Matrix[Size],"&gt;="&amp;A166,Matrix[Size],"&lt;="&amp;FLOOR(A166/0.8,1),Matrix[Day],"Mon",Matrix[Semester],"Semester 1")</f>
        <v>5</v>
      </c>
    </row>
    <row r="167" spans="1:2" x14ac:dyDescent="0.25">
      <c r="A167">
        <v>173</v>
      </c>
      <c r="B167">
        <f>COUNTIFS(Matrix[Size],"&gt;="&amp;A167,Matrix[Size],"&lt;="&amp;FLOOR(A167/0.8,1),Matrix[Day],"Mon",Matrix[Semester],"Semester 1")</f>
        <v>5</v>
      </c>
    </row>
    <row r="168" spans="1:2" x14ac:dyDescent="0.25">
      <c r="A168">
        <v>174</v>
      </c>
      <c r="B168">
        <f>COUNTIFS(Matrix[Size],"&gt;="&amp;A168,Matrix[Size],"&lt;="&amp;FLOOR(A168/0.8,1),Matrix[Day],"Mon",Matrix[Semester],"Semester 1")</f>
        <v>6</v>
      </c>
    </row>
    <row r="169" spans="1:2" x14ac:dyDescent="0.25">
      <c r="A169">
        <v>175</v>
      </c>
      <c r="B169">
        <f>COUNTIFS(Matrix[Size],"&gt;="&amp;A169,Matrix[Size],"&lt;="&amp;FLOOR(A169/0.8,1),Matrix[Day],"Mon",Matrix[Semester],"Semester 1")</f>
        <v>7</v>
      </c>
    </row>
    <row r="170" spans="1:2" x14ac:dyDescent="0.25">
      <c r="A170">
        <v>176</v>
      </c>
      <c r="B170">
        <f>COUNTIFS(Matrix[Size],"&gt;="&amp;A170,Matrix[Size],"&lt;="&amp;FLOOR(A170/0.8,1),Matrix[Day],"Mon",Matrix[Semester],"Semester 1")</f>
        <v>7</v>
      </c>
    </row>
    <row r="171" spans="1:2" x14ac:dyDescent="0.25">
      <c r="A171">
        <v>177</v>
      </c>
      <c r="B171">
        <f>COUNTIFS(Matrix[Size],"&gt;="&amp;A171,Matrix[Size],"&lt;="&amp;FLOOR(A171/0.8,1),Matrix[Day],"Mon",Matrix[Semester],"Semester 1")</f>
        <v>7</v>
      </c>
    </row>
    <row r="172" spans="1:2" x14ac:dyDescent="0.25">
      <c r="A172">
        <v>178</v>
      </c>
      <c r="B172">
        <f>COUNTIFS(Matrix[Size],"&gt;="&amp;A172,Matrix[Size],"&lt;="&amp;FLOOR(A172/0.8,1),Matrix[Day],"Mon",Matrix[Semester],"Semester 1")</f>
        <v>7</v>
      </c>
    </row>
    <row r="173" spans="1:2" x14ac:dyDescent="0.25">
      <c r="A173">
        <v>179</v>
      </c>
      <c r="B173">
        <f>COUNTIFS(Matrix[Size],"&gt;="&amp;A173,Matrix[Size],"&lt;="&amp;FLOOR(A173/0.8,1),Matrix[Day],"Mon",Matrix[Semester],"Semester 1")</f>
        <v>7</v>
      </c>
    </row>
    <row r="174" spans="1:2" x14ac:dyDescent="0.25">
      <c r="A174">
        <v>180</v>
      </c>
      <c r="B174">
        <f>COUNTIFS(Matrix[Size],"&gt;="&amp;A174,Matrix[Size],"&lt;="&amp;FLOOR(A174/0.8,1),Matrix[Day],"Mon",Matrix[Semester],"Semester 1")</f>
        <v>7</v>
      </c>
    </row>
    <row r="175" spans="1:2" x14ac:dyDescent="0.25">
      <c r="A175">
        <v>181</v>
      </c>
      <c r="B175">
        <f>COUNTIFS(Matrix[Size],"&gt;="&amp;A175,Matrix[Size],"&lt;="&amp;FLOOR(A175/0.8,1),Matrix[Day],"Mon",Matrix[Semester],"Semester 1")</f>
        <v>6</v>
      </c>
    </row>
    <row r="176" spans="1:2" x14ac:dyDescent="0.25">
      <c r="A176">
        <v>182</v>
      </c>
      <c r="B176">
        <f>COUNTIFS(Matrix[Size],"&gt;="&amp;A176,Matrix[Size],"&lt;="&amp;FLOOR(A176/0.8,1),Matrix[Day],"Mon",Matrix[Semester],"Semester 1")</f>
        <v>6</v>
      </c>
    </row>
    <row r="177" spans="1:2" x14ac:dyDescent="0.25">
      <c r="A177">
        <v>183</v>
      </c>
      <c r="B177">
        <f>COUNTIFS(Matrix[Size],"&gt;="&amp;A177,Matrix[Size],"&lt;="&amp;FLOOR(A177/0.8,1),Matrix[Day],"Mon",Matrix[Semester],"Semester 1")</f>
        <v>6</v>
      </c>
    </row>
    <row r="178" spans="1:2" x14ac:dyDescent="0.25">
      <c r="A178">
        <v>184</v>
      </c>
      <c r="B178">
        <f>COUNTIFS(Matrix[Size],"&gt;="&amp;A178,Matrix[Size],"&lt;="&amp;FLOOR(A178/0.8,1),Matrix[Day],"Mon",Matrix[Semester],"Semester 1")</f>
        <v>6</v>
      </c>
    </row>
    <row r="179" spans="1:2" x14ac:dyDescent="0.25">
      <c r="A179">
        <v>185</v>
      </c>
      <c r="B179">
        <f>COUNTIFS(Matrix[Size],"&gt;="&amp;A179,Matrix[Size],"&lt;="&amp;FLOOR(A179/0.8,1),Matrix[Day],"Mon",Matrix[Semester],"Semester 1")</f>
        <v>6</v>
      </c>
    </row>
    <row r="180" spans="1:2" x14ac:dyDescent="0.25">
      <c r="A180">
        <v>186</v>
      </c>
      <c r="B180">
        <f>COUNTIFS(Matrix[Size],"&gt;="&amp;A180,Matrix[Size],"&lt;="&amp;FLOOR(A180/0.8,1),Matrix[Day],"Mon",Matrix[Semester],"Semester 1")</f>
        <v>7</v>
      </c>
    </row>
    <row r="181" spans="1:2" x14ac:dyDescent="0.25">
      <c r="A181">
        <v>187</v>
      </c>
      <c r="B181">
        <f>COUNTIFS(Matrix[Size],"&gt;="&amp;A181,Matrix[Size],"&lt;="&amp;FLOOR(A181/0.8,1),Matrix[Day],"Mon",Matrix[Semester],"Semester 1")</f>
        <v>7</v>
      </c>
    </row>
    <row r="182" spans="1:2" x14ac:dyDescent="0.25">
      <c r="A182">
        <v>188</v>
      </c>
      <c r="B182">
        <f>COUNTIFS(Matrix[Size],"&gt;="&amp;A182,Matrix[Size],"&lt;="&amp;FLOOR(A182/0.8,1),Matrix[Day],"Mon",Matrix[Semester],"Semester 1")</f>
        <v>7</v>
      </c>
    </row>
    <row r="183" spans="1:2" x14ac:dyDescent="0.25">
      <c r="A183">
        <v>189</v>
      </c>
      <c r="B183">
        <f>COUNTIFS(Matrix[Size],"&gt;="&amp;A183,Matrix[Size],"&lt;="&amp;FLOOR(A183/0.8,1),Matrix[Day],"Mon",Matrix[Semester],"Semester 1")</f>
        <v>7</v>
      </c>
    </row>
    <row r="184" spans="1:2" x14ac:dyDescent="0.25">
      <c r="A184">
        <v>190</v>
      </c>
      <c r="B184">
        <f>COUNTIFS(Matrix[Size],"&gt;="&amp;A184,Matrix[Size],"&lt;="&amp;FLOOR(A184/0.8,1),Matrix[Day],"Mon",Matrix[Semester],"Semester 1")</f>
        <v>7</v>
      </c>
    </row>
    <row r="185" spans="1:2" x14ac:dyDescent="0.25">
      <c r="A185">
        <v>191</v>
      </c>
      <c r="B185">
        <f>COUNTIFS(Matrix[Size],"&gt;="&amp;A185,Matrix[Size],"&lt;="&amp;FLOOR(A185/0.8,1),Matrix[Day],"Mon",Matrix[Semester],"Semester 1")</f>
        <v>7</v>
      </c>
    </row>
    <row r="186" spans="1:2" x14ac:dyDescent="0.25">
      <c r="A186">
        <v>192</v>
      </c>
      <c r="B186">
        <f>COUNTIFS(Matrix[Size],"&gt;="&amp;A186,Matrix[Size],"&lt;="&amp;FLOOR(A186/0.8,1),Matrix[Day],"Mon",Matrix[Semester],"Semester 1")</f>
        <v>7</v>
      </c>
    </row>
    <row r="187" spans="1:2" x14ac:dyDescent="0.25">
      <c r="A187">
        <v>193</v>
      </c>
      <c r="B187">
        <f>COUNTIFS(Matrix[Size],"&gt;="&amp;A187,Matrix[Size],"&lt;="&amp;FLOOR(A187/0.8,1),Matrix[Day],"Mon",Matrix[Semester],"Semester 1")</f>
        <v>7</v>
      </c>
    </row>
    <row r="188" spans="1:2" x14ac:dyDescent="0.25">
      <c r="A188">
        <v>194</v>
      </c>
      <c r="B188">
        <f>COUNTIFS(Matrix[Size],"&gt;="&amp;A188,Matrix[Size],"&lt;="&amp;FLOOR(A188/0.8,1),Matrix[Day],"Mon",Matrix[Semester],"Semester 1")</f>
        <v>7</v>
      </c>
    </row>
    <row r="189" spans="1:2" x14ac:dyDescent="0.25">
      <c r="A189">
        <v>195</v>
      </c>
      <c r="B189">
        <f>COUNTIFS(Matrix[Size],"&gt;="&amp;A189,Matrix[Size],"&lt;="&amp;FLOOR(A189/0.8,1),Matrix[Day],"Mon",Matrix[Semester],"Semester 1")</f>
        <v>7</v>
      </c>
    </row>
    <row r="190" spans="1:2" x14ac:dyDescent="0.25">
      <c r="A190">
        <v>196</v>
      </c>
      <c r="B190">
        <f>COUNTIFS(Matrix[Size],"&gt;="&amp;A190,Matrix[Size],"&lt;="&amp;FLOOR(A190/0.8,1),Matrix[Day],"Mon",Matrix[Semester],"Semester 1")</f>
        <v>7</v>
      </c>
    </row>
    <row r="191" spans="1:2" x14ac:dyDescent="0.25">
      <c r="A191">
        <v>197</v>
      </c>
      <c r="B191">
        <f>COUNTIFS(Matrix[Size],"&gt;="&amp;A191,Matrix[Size],"&lt;="&amp;FLOOR(A191/0.8,1),Matrix[Day],"Mon",Matrix[Semester],"Semester 1")</f>
        <v>7</v>
      </c>
    </row>
    <row r="192" spans="1:2" x14ac:dyDescent="0.25">
      <c r="A192">
        <v>198</v>
      </c>
      <c r="B192">
        <f>COUNTIFS(Matrix[Size],"&gt;="&amp;A192,Matrix[Size],"&lt;="&amp;FLOOR(A192/0.8,1),Matrix[Day],"Mon",Matrix[Semester],"Semester 1")</f>
        <v>6</v>
      </c>
    </row>
    <row r="193" spans="1:2" x14ac:dyDescent="0.25">
      <c r="A193">
        <v>199</v>
      </c>
      <c r="B193">
        <f>COUNTIFS(Matrix[Size],"&gt;="&amp;A193,Matrix[Size],"&lt;="&amp;FLOOR(A193/0.8,1),Matrix[Day],"Mon",Matrix[Semester],"Semester 1")</f>
        <v>6</v>
      </c>
    </row>
    <row r="194" spans="1:2" x14ac:dyDescent="0.25">
      <c r="A194">
        <v>200</v>
      </c>
      <c r="B194">
        <f>COUNTIFS(Matrix[Size],"&gt;="&amp;A194,Matrix[Size],"&lt;="&amp;FLOOR(A194/0.8,1),Matrix[Day],"Mon",Matrix[Semester],"Semester 1")</f>
        <v>7</v>
      </c>
    </row>
    <row r="195" spans="1:2" x14ac:dyDescent="0.25">
      <c r="A195">
        <v>201</v>
      </c>
      <c r="B195">
        <f>COUNTIFS(Matrix[Size],"&gt;="&amp;A195,Matrix[Size],"&lt;="&amp;FLOOR(A195/0.8,1),Matrix[Day],"Mon",Matrix[Semester],"Semester 1")</f>
        <v>7</v>
      </c>
    </row>
    <row r="196" spans="1:2" x14ac:dyDescent="0.25">
      <c r="A196">
        <v>202</v>
      </c>
      <c r="B196">
        <f>COUNTIFS(Matrix[Size],"&gt;="&amp;A196,Matrix[Size],"&lt;="&amp;FLOOR(A196/0.8,1),Matrix[Day],"Mon",Matrix[Semester],"Semester 1")</f>
        <v>7</v>
      </c>
    </row>
    <row r="197" spans="1:2" x14ac:dyDescent="0.25">
      <c r="A197">
        <v>203</v>
      </c>
      <c r="B197">
        <f>COUNTIFS(Matrix[Size],"&gt;="&amp;A197,Matrix[Size],"&lt;="&amp;FLOOR(A197/0.8,1),Matrix[Day],"Mon",Matrix[Semester],"Semester 1")</f>
        <v>7</v>
      </c>
    </row>
    <row r="198" spans="1:2" x14ac:dyDescent="0.25">
      <c r="A198">
        <v>204</v>
      </c>
      <c r="B198">
        <f>COUNTIFS(Matrix[Size],"&gt;="&amp;A198,Matrix[Size],"&lt;="&amp;FLOOR(A198/0.8,1),Matrix[Day],"Mon",Matrix[Semester],"Semester 1")</f>
        <v>5</v>
      </c>
    </row>
    <row r="199" spans="1:2" x14ac:dyDescent="0.25">
      <c r="A199">
        <v>205</v>
      </c>
      <c r="B199">
        <f>COUNTIFS(Matrix[Size],"&gt;="&amp;A199,Matrix[Size],"&lt;="&amp;FLOOR(A199/0.8,1),Matrix[Day],"Mon",Matrix[Semester],"Semester 1")</f>
        <v>5</v>
      </c>
    </row>
    <row r="200" spans="1:2" x14ac:dyDescent="0.25">
      <c r="A200">
        <v>206</v>
      </c>
      <c r="B200">
        <f>COUNTIFS(Matrix[Size],"&gt;="&amp;A200,Matrix[Size],"&lt;="&amp;FLOOR(A200/0.8,1),Matrix[Day],"Mon",Matrix[Semester],"Semester 1")</f>
        <v>5</v>
      </c>
    </row>
    <row r="201" spans="1:2" x14ac:dyDescent="0.25">
      <c r="A201">
        <v>207</v>
      </c>
      <c r="B201">
        <f>COUNTIFS(Matrix[Size],"&gt;="&amp;A201,Matrix[Size],"&lt;="&amp;FLOOR(A201/0.8,1),Matrix[Day],"Mon",Matrix[Semester],"Semester 1")</f>
        <v>5</v>
      </c>
    </row>
    <row r="202" spans="1:2" x14ac:dyDescent="0.25">
      <c r="A202">
        <v>208</v>
      </c>
      <c r="B202">
        <f>COUNTIFS(Matrix[Size],"&gt;="&amp;A202,Matrix[Size],"&lt;="&amp;FLOOR(A202/0.8,1),Matrix[Day],"Mon",Matrix[Semester],"Semester 1")</f>
        <v>5</v>
      </c>
    </row>
    <row r="203" spans="1:2" x14ac:dyDescent="0.25">
      <c r="A203">
        <v>209</v>
      </c>
      <c r="B203">
        <f>COUNTIFS(Matrix[Size],"&gt;="&amp;A203,Matrix[Size],"&lt;="&amp;FLOOR(A203/0.8,1),Matrix[Day],"Mon",Matrix[Semester],"Semester 1")</f>
        <v>5</v>
      </c>
    </row>
    <row r="204" spans="1:2" x14ac:dyDescent="0.25">
      <c r="A204">
        <v>210</v>
      </c>
      <c r="B204">
        <f>COUNTIFS(Matrix[Size],"&gt;="&amp;A204,Matrix[Size],"&lt;="&amp;FLOOR(A204/0.8,1),Matrix[Day],"Mon",Matrix[Semester],"Semester 1")</f>
        <v>5</v>
      </c>
    </row>
    <row r="205" spans="1:2" x14ac:dyDescent="0.25">
      <c r="A205">
        <v>211</v>
      </c>
      <c r="B205">
        <f>COUNTIFS(Matrix[Size],"&gt;="&amp;A205,Matrix[Size],"&lt;="&amp;FLOOR(A205/0.8,1),Matrix[Day],"Mon",Matrix[Semester],"Semester 1")</f>
        <v>5</v>
      </c>
    </row>
    <row r="206" spans="1:2" x14ac:dyDescent="0.25">
      <c r="A206">
        <v>212</v>
      </c>
      <c r="B206">
        <f>COUNTIFS(Matrix[Size],"&gt;="&amp;A206,Matrix[Size],"&lt;="&amp;FLOOR(A206/0.8,1),Matrix[Day],"Mon",Matrix[Semester],"Semester 1")</f>
        <v>4</v>
      </c>
    </row>
    <row r="207" spans="1:2" x14ac:dyDescent="0.25">
      <c r="A207">
        <v>213</v>
      </c>
      <c r="B207">
        <f>COUNTIFS(Matrix[Size],"&gt;="&amp;A207,Matrix[Size],"&lt;="&amp;FLOOR(A207/0.8,1),Matrix[Day],"Mon",Matrix[Semester],"Semester 1")</f>
        <v>4</v>
      </c>
    </row>
    <row r="208" spans="1:2" x14ac:dyDescent="0.25">
      <c r="A208">
        <v>214</v>
      </c>
      <c r="B208">
        <f>COUNTIFS(Matrix[Size],"&gt;="&amp;A208,Matrix[Size],"&lt;="&amp;FLOOR(A208/0.8,1),Matrix[Day],"Mon",Matrix[Semester],"Semester 1")</f>
        <v>4</v>
      </c>
    </row>
    <row r="209" spans="1:2" x14ac:dyDescent="0.25">
      <c r="A209">
        <v>215</v>
      </c>
      <c r="B209">
        <f>COUNTIFS(Matrix[Size],"&gt;="&amp;A209,Matrix[Size],"&lt;="&amp;FLOOR(A209/0.8,1),Matrix[Day],"Mon",Matrix[Semester],"Semester 1")</f>
        <v>4</v>
      </c>
    </row>
    <row r="210" spans="1:2" x14ac:dyDescent="0.25">
      <c r="A210">
        <v>216</v>
      </c>
      <c r="B210">
        <f>COUNTIFS(Matrix[Size],"&gt;="&amp;A210,Matrix[Size],"&lt;="&amp;FLOOR(A210/0.8,1),Matrix[Day],"Mon",Matrix[Semester],"Semester 1")</f>
        <v>4</v>
      </c>
    </row>
    <row r="211" spans="1:2" x14ac:dyDescent="0.25">
      <c r="A211">
        <v>217</v>
      </c>
      <c r="B211">
        <f>COUNTIFS(Matrix[Size],"&gt;="&amp;A211,Matrix[Size],"&lt;="&amp;FLOOR(A211/0.8,1),Matrix[Day],"Mon",Matrix[Semester],"Semester 1")</f>
        <v>4</v>
      </c>
    </row>
    <row r="212" spans="1:2" x14ac:dyDescent="0.25">
      <c r="A212">
        <v>218</v>
      </c>
      <c r="B212">
        <f>COUNTIFS(Matrix[Size],"&gt;="&amp;A212,Matrix[Size],"&lt;="&amp;FLOOR(A212/0.8,1),Matrix[Day],"Mon",Matrix[Semester],"Semester 1")</f>
        <v>3</v>
      </c>
    </row>
    <row r="213" spans="1:2" x14ac:dyDescent="0.25">
      <c r="A213">
        <v>219</v>
      </c>
      <c r="B213">
        <f>COUNTIFS(Matrix[Size],"&gt;="&amp;A213,Matrix[Size],"&lt;="&amp;FLOOR(A213/0.8,1),Matrix[Day],"Mon",Matrix[Semester],"Semester 1")</f>
        <v>2</v>
      </c>
    </row>
    <row r="214" spans="1:2" x14ac:dyDescent="0.25">
      <c r="A214">
        <v>220</v>
      </c>
      <c r="B214">
        <f>COUNTIFS(Matrix[Size],"&gt;="&amp;A214,Matrix[Size],"&lt;="&amp;FLOOR(A214/0.8,1),Matrix[Day],"Mon",Matrix[Semester],"Semester 1")</f>
        <v>2</v>
      </c>
    </row>
    <row r="215" spans="1:2" x14ac:dyDescent="0.25">
      <c r="A215">
        <v>221</v>
      </c>
      <c r="B215">
        <f>COUNTIFS(Matrix[Size],"&gt;="&amp;A215,Matrix[Size],"&lt;="&amp;FLOOR(A215/0.8,1),Matrix[Day],"Mon",Matrix[Semester],"Semester 1")</f>
        <v>2</v>
      </c>
    </row>
    <row r="216" spans="1:2" x14ac:dyDescent="0.25">
      <c r="A216">
        <v>222</v>
      </c>
      <c r="B216">
        <f>COUNTIFS(Matrix[Size],"&gt;="&amp;A216,Matrix[Size],"&lt;="&amp;FLOOR(A216/0.8,1),Matrix[Day],"Mon",Matrix[Semester],"Semester 1")</f>
        <v>2</v>
      </c>
    </row>
    <row r="217" spans="1:2" x14ac:dyDescent="0.25">
      <c r="A217">
        <v>223</v>
      </c>
      <c r="B217">
        <f>COUNTIFS(Matrix[Size],"&gt;="&amp;A217,Matrix[Size],"&lt;="&amp;FLOOR(A217/0.8,1),Matrix[Day],"Mon",Matrix[Semester],"Semester 1")</f>
        <v>2</v>
      </c>
    </row>
    <row r="218" spans="1:2" x14ac:dyDescent="0.25">
      <c r="A218">
        <v>224</v>
      </c>
      <c r="B218">
        <f>COUNTIFS(Matrix[Size],"&gt;="&amp;A218,Matrix[Size],"&lt;="&amp;FLOOR(A218/0.8,1),Matrix[Day],"Mon",Matrix[Semester],"Semester 1")</f>
        <v>2</v>
      </c>
    </row>
    <row r="219" spans="1:2" x14ac:dyDescent="0.25">
      <c r="A219">
        <v>225</v>
      </c>
      <c r="B219">
        <f>COUNTIFS(Matrix[Size],"&gt;="&amp;A219,Matrix[Size],"&lt;="&amp;FLOOR(A219/0.8,1),Matrix[Day],"Mon",Matrix[Semester],"Semester 1")</f>
        <v>2</v>
      </c>
    </row>
    <row r="220" spans="1:2" x14ac:dyDescent="0.25">
      <c r="A220">
        <v>226</v>
      </c>
      <c r="B220">
        <f>COUNTIFS(Matrix[Size],"&gt;="&amp;A220,Matrix[Size],"&lt;="&amp;FLOOR(A220/0.8,1),Matrix[Day],"Mon",Matrix[Semester],"Semester 1")</f>
        <v>3</v>
      </c>
    </row>
    <row r="221" spans="1:2" x14ac:dyDescent="0.25">
      <c r="A221">
        <v>227</v>
      </c>
      <c r="B221">
        <f>COUNTIFS(Matrix[Size],"&gt;="&amp;A221,Matrix[Size],"&lt;="&amp;FLOOR(A221/0.8,1),Matrix[Day],"Mon",Matrix[Semester],"Semester 1")</f>
        <v>3</v>
      </c>
    </row>
    <row r="222" spans="1:2" x14ac:dyDescent="0.25">
      <c r="A222">
        <v>228</v>
      </c>
      <c r="B222">
        <f>COUNTIFS(Matrix[Size],"&gt;="&amp;A222,Matrix[Size],"&lt;="&amp;FLOOR(A222/0.8,1),Matrix[Day],"Mon",Matrix[Semester],"Semester 1")</f>
        <v>3</v>
      </c>
    </row>
    <row r="223" spans="1:2" x14ac:dyDescent="0.25">
      <c r="A223">
        <v>229</v>
      </c>
      <c r="B223">
        <f>COUNTIFS(Matrix[Size],"&gt;="&amp;A223,Matrix[Size],"&lt;="&amp;FLOOR(A223/0.8,1),Matrix[Day],"Mon",Matrix[Semester],"Semester 1")</f>
        <v>3</v>
      </c>
    </row>
    <row r="224" spans="1:2" x14ac:dyDescent="0.25">
      <c r="A224">
        <v>230</v>
      </c>
      <c r="B224">
        <f>COUNTIFS(Matrix[Size],"&gt;="&amp;A224,Matrix[Size],"&lt;="&amp;FLOOR(A224/0.8,1),Matrix[Day],"Mon",Matrix[Semester],"Semester 1")</f>
        <v>3</v>
      </c>
    </row>
    <row r="225" spans="1:2" x14ac:dyDescent="0.25">
      <c r="A225">
        <v>231</v>
      </c>
      <c r="B225">
        <f>COUNTIFS(Matrix[Size],"&gt;="&amp;A225,Matrix[Size],"&lt;="&amp;FLOOR(A225/0.8,1),Matrix[Day],"Mon",Matrix[Semester],"Semester 1")</f>
        <v>3</v>
      </c>
    </row>
    <row r="226" spans="1:2" x14ac:dyDescent="0.25">
      <c r="A226">
        <v>232</v>
      </c>
      <c r="B226">
        <f>COUNTIFS(Matrix[Size],"&gt;="&amp;A226,Matrix[Size],"&lt;="&amp;FLOOR(A226/0.8,1),Matrix[Day],"Mon",Matrix[Semester],"Semester 1")</f>
        <v>3</v>
      </c>
    </row>
    <row r="227" spans="1:2" x14ac:dyDescent="0.25">
      <c r="A227">
        <v>233</v>
      </c>
      <c r="B227">
        <f>COUNTIFS(Matrix[Size],"&gt;="&amp;A227,Matrix[Size],"&lt;="&amp;FLOOR(A227/0.8,1),Matrix[Day],"Mon",Matrix[Semester],"Semester 1")</f>
        <v>2</v>
      </c>
    </row>
    <row r="228" spans="1:2" x14ac:dyDescent="0.25">
      <c r="A228">
        <v>234</v>
      </c>
      <c r="B228">
        <f>COUNTIFS(Matrix[Size],"&gt;="&amp;A228,Matrix[Size],"&lt;="&amp;FLOOR(A228/0.8,1),Matrix[Day],"Mon",Matrix[Semester],"Semester 1")</f>
        <v>2</v>
      </c>
    </row>
    <row r="229" spans="1:2" x14ac:dyDescent="0.25">
      <c r="A229">
        <v>235</v>
      </c>
      <c r="B229">
        <f>COUNTIFS(Matrix[Size],"&gt;="&amp;A229,Matrix[Size],"&lt;="&amp;FLOOR(A229/0.8,1),Matrix[Day],"Mon",Matrix[Semester],"Semester 1")</f>
        <v>2</v>
      </c>
    </row>
    <row r="230" spans="1:2" x14ac:dyDescent="0.25">
      <c r="A230">
        <v>236</v>
      </c>
      <c r="B230">
        <f>COUNTIFS(Matrix[Size],"&gt;="&amp;A230,Matrix[Size],"&lt;="&amp;FLOOR(A230/0.8,1),Matrix[Day],"Mon",Matrix[Semester],"Semester 1")</f>
        <v>2</v>
      </c>
    </row>
    <row r="231" spans="1:2" x14ac:dyDescent="0.25">
      <c r="A231">
        <v>237</v>
      </c>
      <c r="B231">
        <f>COUNTIFS(Matrix[Size],"&gt;="&amp;A231,Matrix[Size],"&lt;="&amp;FLOOR(A231/0.8,1),Matrix[Day],"Mon",Matrix[Semester],"Semester 1")</f>
        <v>2</v>
      </c>
    </row>
    <row r="232" spans="1:2" x14ac:dyDescent="0.25">
      <c r="A232">
        <v>238</v>
      </c>
      <c r="B232">
        <f>COUNTIFS(Matrix[Size],"&gt;="&amp;A232,Matrix[Size],"&lt;="&amp;FLOOR(A232/0.8,1),Matrix[Day],"Mon",Matrix[Semester],"Semester 1")</f>
        <v>2</v>
      </c>
    </row>
    <row r="233" spans="1:2" x14ac:dyDescent="0.25">
      <c r="A233">
        <v>239</v>
      </c>
      <c r="B233">
        <f>COUNTIFS(Matrix[Size],"&gt;="&amp;A233,Matrix[Size],"&lt;="&amp;FLOOR(A233/0.8,1),Matrix[Day],"Mon",Matrix[Semester],"Semester 1")</f>
        <v>2</v>
      </c>
    </row>
    <row r="234" spans="1:2" x14ac:dyDescent="0.25">
      <c r="A234">
        <v>240</v>
      </c>
      <c r="B234">
        <f>COUNTIFS(Matrix[Size],"&gt;="&amp;A234,Matrix[Size],"&lt;="&amp;FLOOR(A234/0.8,1),Matrix[Day],"Mon",Matrix[Semester],"Semester 1")</f>
        <v>5</v>
      </c>
    </row>
    <row r="235" spans="1:2" x14ac:dyDescent="0.25">
      <c r="A235">
        <v>241</v>
      </c>
      <c r="B235">
        <f>COUNTIFS(Matrix[Size],"&gt;="&amp;A235,Matrix[Size],"&lt;="&amp;FLOOR(A235/0.8,1),Matrix[Day],"Mon",Matrix[Semester],"Semester 1")</f>
        <v>5</v>
      </c>
    </row>
    <row r="236" spans="1:2" x14ac:dyDescent="0.25">
      <c r="A236">
        <v>242</v>
      </c>
      <c r="B236">
        <f>COUNTIFS(Matrix[Size],"&gt;="&amp;A236,Matrix[Size],"&lt;="&amp;FLOOR(A236/0.8,1),Matrix[Day],"Mon",Matrix[Semester],"Semester 1")</f>
        <v>5</v>
      </c>
    </row>
    <row r="237" spans="1:2" x14ac:dyDescent="0.25">
      <c r="A237">
        <v>243</v>
      </c>
      <c r="B237">
        <f>COUNTIFS(Matrix[Size],"&gt;="&amp;A237,Matrix[Size],"&lt;="&amp;FLOOR(A237/0.8,1),Matrix[Day],"Mon",Matrix[Semester],"Semester 1")</f>
        <v>5</v>
      </c>
    </row>
    <row r="238" spans="1:2" x14ac:dyDescent="0.25">
      <c r="A238">
        <v>244</v>
      </c>
      <c r="B238">
        <f>COUNTIFS(Matrix[Size],"&gt;="&amp;A238,Matrix[Size],"&lt;="&amp;FLOOR(A238/0.8,1),Matrix[Day],"Mon",Matrix[Semester],"Semester 1")</f>
        <v>5</v>
      </c>
    </row>
    <row r="239" spans="1:2" x14ac:dyDescent="0.25">
      <c r="A239">
        <v>245</v>
      </c>
      <c r="B239">
        <f>COUNTIFS(Matrix[Size],"&gt;="&amp;A239,Matrix[Size],"&lt;="&amp;FLOOR(A239/0.8,1),Matrix[Day],"Mon",Matrix[Semester],"Semester 1")</f>
        <v>5</v>
      </c>
    </row>
    <row r="240" spans="1:2" x14ac:dyDescent="0.25">
      <c r="A240">
        <v>246</v>
      </c>
      <c r="B240">
        <f>COUNTIFS(Matrix[Size],"&gt;="&amp;A240,Matrix[Size],"&lt;="&amp;FLOOR(A240/0.8,1),Matrix[Day],"Mon",Matrix[Semester],"Semester 1")</f>
        <v>5</v>
      </c>
    </row>
    <row r="241" spans="1:2" x14ac:dyDescent="0.25">
      <c r="A241">
        <v>247</v>
      </c>
      <c r="B241">
        <f>COUNTIFS(Matrix[Size],"&gt;="&amp;A241,Matrix[Size],"&lt;="&amp;FLOOR(A241/0.8,1),Matrix[Day],"Mon",Matrix[Semester],"Semester 1")</f>
        <v>5</v>
      </c>
    </row>
    <row r="242" spans="1:2" x14ac:dyDescent="0.25">
      <c r="A242">
        <v>248</v>
      </c>
      <c r="B242">
        <f>COUNTIFS(Matrix[Size],"&gt;="&amp;A242,Matrix[Size],"&lt;="&amp;FLOOR(A242/0.8,1),Matrix[Day],"Mon",Matrix[Semester],"Semester 1")</f>
        <v>5</v>
      </c>
    </row>
    <row r="243" spans="1:2" x14ac:dyDescent="0.25">
      <c r="A243">
        <v>249</v>
      </c>
      <c r="B243">
        <f>COUNTIFS(Matrix[Size],"&gt;="&amp;A243,Matrix[Size],"&lt;="&amp;FLOOR(A243/0.8,1),Matrix[Day],"Mon",Matrix[Semester],"Semester 1")</f>
        <v>5</v>
      </c>
    </row>
    <row r="244" spans="1:2" x14ac:dyDescent="0.25">
      <c r="A244">
        <v>250</v>
      </c>
      <c r="B244">
        <f>COUNTIFS(Matrix[Size],"&gt;="&amp;A244,Matrix[Size],"&lt;="&amp;FLOOR(A244/0.8,1),Matrix[Day],"Mon",Matrix[Semester],"Semester 1")</f>
        <v>4</v>
      </c>
    </row>
    <row r="245" spans="1:2" x14ac:dyDescent="0.25">
      <c r="A245">
        <v>251</v>
      </c>
      <c r="B245">
        <f>COUNTIFS(Matrix[Size],"&gt;="&amp;A245,Matrix[Size],"&lt;="&amp;FLOOR(A245/0.8,1),Matrix[Day],"Mon",Matrix[Semester],"Semester 1")</f>
        <v>4</v>
      </c>
    </row>
    <row r="246" spans="1:2" x14ac:dyDescent="0.25">
      <c r="A246">
        <v>252</v>
      </c>
      <c r="B246">
        <f>COUNTIFS(Matrix[Size],"&gt;="&amp;A246,Matrix[Size],"&lt;="&amp;FLOOR(A246/0.8,1),Matrix[Day],"Mon",Matrix[Semester],"Semester 1")</f>
        <v>4</v>
      </c>
    </row>
    <row r="247" spans="1:2" x14ac:dyDescent="0.25">
      <c r="A247">
        <v>253</v>
      </c>
      <c r="B247">
        <f>COUNTIFS(Matrix[Size],"&gt;="&amp;A247,Matrix[Size],"&lt;="&amp;FLOOR(A247/0.8,1),Matrix[Day],"Mon",Matrix[Semester],"Semester 1")</f>
        <v>4</v>
      </c>
    </row>
    <row r="248" spans="1:2" x14ac:dyDescent="0.25">
      <c r="A248">
        <v>254</v>
      </c>
      <c r="B248">
        <f>COUNTIFS(Matrix[Size],"&gt;="&amp;A248,Matrix[Size],"&lt;="&amp;FLOOR(A248/0.8,1),Matrix[Day],"Mon",Matrix[Semester],"Semester 1")</f>
        <v>4</v>
      </c>
    </row>
    <row r="249" spans="1:2" x14ac:dyDescent="0.25">
      <c r="A249">
        <v>255</v>
      </c>
      <c r="B249">
        <f>COUNTIFS(Matrix[Size],"&gt;="&amp;A249,Matrix[Size],"&lt;="&amp;FLOOR(A249/0.8,1),Matrix[Day],"Mon",Matrix[Semester],"Semester 1")</f>
        <v>4</v>
      </c>
    </row>
    <row r="250" spans="1:2" x14ac:dyDescent="0.25">
      <c r="A250">
        <v>256</v>
      </c>
      <c r="B250">
        <f>COUNTIFS(Matrix[Size],"&gt;="&amp;A250,Matrix[Size],"&lt;="&amp;FLOOR(A250/0.8,1),Matrix[Day],"Mon",Matrix[Semester],"Semester 1")</f>
        <v>4</v>
      </c>
    </row>
    <row r="251" spans="1:2" x14ac:dyDescent="0.25">
      <c r="A251">
        <v>257</v>
      </c>
      <c r="B251">
        <f>COUNTIFS(Matrix[Size],"&gt;="&amp;A251,Matrix[Size],"&lt;="&amp;FLOOR(A251/0.8,1),Matrix[Day],"Mon",Matrix[Semester],"Semester 1")</f>
        <v>4</v>
      </c>
    </row>
    <row r="252" spans="1:2" x14ac:dyDescent="0.25">
      <c r="A252">
        <v>258</v>
      </c>
      <c r="B252">
        <f>COUNTIFS(Matrix[Size],"&gt;="&amp;A252,Matrix[Size],"&lt;="&amp;FLOOR(A252/0.8,1),Matrix[Day],"Mon",Matrix[Semester],"Semester 1")</f>
        <v>4</v>
      </c>
    </row>
    <row r="253" spans="1:2" x14ac:dyDescent="0.25">
      <c r="A253">
        <v>259</v>
      </c>
      <c r="B253">
        <f>COUNTIFS(Matrix[Size],"&gt;="&amp;A253,Matrix[Size],"&lt;="&amp;FLOOR(A253/0.8,1),Matrix[Day],"Mon",Matrix[Semester],"Semester 1")</f>
        <v>4</v>
      </c>
    </row>
    <row r="254" spans="1:2" x14ac:dyDescent="0.25">
      <c r="A254">
        <v>260</v>
      </c>
      <c r="B254">
        <f>COUNTIFS(Matrix[Size],"&gt;="&amp;A254,Matrix[Size],"&lt;="&amp;FLOOR(A254/0.8,1),Matrix[Day],"Mon",Matrix[Semester],"Semester 1")</f>
        <v>4</v>
      </c>
    </row>
    <row r="255" spans="1:2" x14ac:dyDescent="0.25">
      <c r="A255">
        <v>261</v>
      </c>
      <c r="B255">
        <f>COUNTIFS(Matrix[Size],"&gt;="&amp;A255,Matrix[Size],"&lt;="&amp;FLOOR(A255/0.8,1),Matrix[Day],"Mon",Matrix[Semester],"Semester 1")</f>
        <v>4</v>
      </c>
    </row>
    <row r="256" spans="1:2" x14ac:dyDescent="0.25">
      <c r="A256">
        <v>262</v>
      </c>
      <c r="B256">
        <f>COUNTIFS(Matrix[Size],"&gt;="&amp;A256,Matrix[Size],"&lt;="&amp;FLOOR(A256/0.8,1),Matrix[Day],"Mon",Matrix[Semester],"Semester 1")</f>
        <v>4</v>
      </c>
    </row>
    <row r="257" spans="1:2" x14ac:dyDescent="0.25">
      <c r="A257">
        <v>263</v>
      </c>
      <c r="B257">
        <f>COUNTIFS(Matrix[Size],"&gt;="&amp;A257,Matrix[Size],"&lt;="&amp;FLOOR(A257/0.8,1),Matrix[Day],"Mon",Matrix[Semester],"Semester 1")</f>
        <v>4</v>
      </c>
    </row>
    <row r="258" spans="1:2" x14ac:dyDescent="0.25">
      <c r="A258">
        <v>264</v>
      </c>
      <c r="B258">
        <f>COUNTIFS(Matrix[Size],"&gt;="&amp;A258,Matrix[Size],"&lt;="&amp;FLOOR(A258/0.8,1),Matrix[Day],"Mon",Matrix[Semester],"Semester 1")</f>
        <v>4</v>
      </c>
    </row>
    <row r="259" spans="1:2" x14ac:dyDescent="0.25">
      <c r="A259">
        <v>265</v>
      </c>
      <c r="B259">
        <f>COUNTIFS(Matrix[Size],"&gt;="&amp;A259,Matrix[Size],"&lt;="&amp;FLOOR(A259/0.8,1),Matrix[Day],"Mon",Matrix[Semester],"Semester 1")</f>
        <v>4</v>
      </c>
    </row>
    <row r="260" spans="1:2" x14ac:dyDescent="0.25">
      <c r="A260">
        <v>266</v>
      </c>
      <c r="B260">
        <f>COUNTIFS(Matrix[Size],"&gt;="&amp;A260,Matrix[Size],"&lt;="&amp;FLOOR(A260/0.8,1),Matrix[Day],"Mon",Matrix[Semester],"Semester 1")</f>
        <v>4</v>
      </c>
    </row>
    <row r="261" spans="1:2" x14ac:dyDescent="0.25">
      <c r="A261">
        <v>267</v>
      </c>
      <c r="B261">
        <f>COUNTIFS(Matrix[Size],"&gt;="&amp;A261,Matrix[Size],"&lt;="&amp;FLOOR(A261/0.8,1),Matrix[Day],"Mon",Matrix[Semester],"Semester 1")</f>
        <v>4</v>
      </c>
    </row>
    <row r="262" spans="1:2" x14ac:dyDescent="0.25">
      <c r="A262">
        <v>268</v>
      </c>
      <c r="B262">
        <f>COUNTIFS(Matrix[Size],"&gt;="&amp;A262,Matrix[Size],"&lt;="&amp;FLOOR(A262/0.8,1),Matrix[Day],"Mon",Matrix[Semester],"Semester 1")</f>
        <v>4</v>
      </c>
    </row>
    <row r="263" spans="1:2" x14ac:dyDescent="0.25">
      <c r="A263">
        <v>269</v>
      </c>
      <c r="B263">
        <f>COUNTIFS(Matrix[Size],"&gt;="&amp;A263,Matrix[Size],"&lt;="&amp;FLOOR(A263/0.8,1),Matrix[Day],"Mon",Matrix[Semester],"Semester 1")</f>
        <v>4</v>
      </c>
    </row>
    <row r="264" spans="1:2" x14ac:dyDescent="0.25">
      <c r="A264">
        <v>270</v>
      </c>
      <c r="B264">
        <f>COUNTIFS(Matrix[Size],"&gt;="&amp;A264,Matrix[Size],"&lt;="&amp;FLOOR(A264/0.8,1),Matrix[Day],"Mon",Matrix[Semester],"Semester 1")</f>
        <v>4</v>
      </c>
    </row>
    <row r="265" spans="1:2" x14ac:dyDescent="0.25">
      <c r="A265">
        <v>271</v>
      </c>
      <c r="B265">
        <f>COUNTIFS(Matrix[Size],"&gt;="&amp;A265,Matrix[Size],"&lt;="&amp;FLOOR(A265/0.8,1),Matrix[Day],"Mon",Matrix[Semester],"Semester 1")</f>
        <v>4</v>
      </c>
    </row>
    <row r="266" spans="1:2" x14ac:dyDescent="0.25">
      <c r="A266">
        <v>272</v>
      </c>
      <c r="B266">
        <f>COUNTIFS(Matrix[Size],"&gt;="&amp;A266,Matrix[Size],"&lt;="&amp;FLOOR(A266/0.8,1),Matrix[Day],"Mon",Matrix[Semester],"Semester 1")</f>
        <v>4</v>
      </c>
    </row>
    <row r="267" spans="1:2" x14ac:dyDescent="0.25">
      <c r="A267">
        <v>273</v>
      </c>
      <c r="B267">
        <f>COUNTIFS(Matrix[Size],"&gt;="&amp;A267,Matrix[Size],"&lt;="&amp;FLOOR(A267/0.8,1),Matrix[Day],"Mon",Matrix[Semester],"Semester 1")</f>
        <v>4</v>
      </c>
    </row>
    <row r="268" spans="1:2" x14ac:dyDescent="0.25">
      <c r="A268">
        <v>274</v>
      </c>
      <c r="B268">
        <f>COUNTIFS(Matrix[Size],"&gt;="&amp;A268,Matrix[Size],"&lt;="&amp;FLOOR(A268/0.8,1),Matrix[Day],"Mon",Matrix[Semester],"Semester 1")</f>
        <v>4</v>
      </c>
    </row>
    <row r="269" spans="1:2" x14ac:dyDescent="0.25">
      <c r="A269">
        <v>275</v>
      </c>
      <c r="B269">
        <f>COUNTIFS(Matrix[Size],"&gt;="&amp;A269,Matrix[Size],"&lt;="&amp;FLOOR(A269/0.8,1),Matrix[Day],"Mon",Matrix[Semester],"Semester 1")</f>
        <v>4</v>
      </c>
    </row>
    <row r="270" spans="1:2" x14ac:dyDescent="0.25">
      <c r="A270">
        <v>276</v>
      </c>
      <c r="B270">
        <f>COUNTIFS(Matrix[Size],"&gt;="&amp;A270,Matrix[Size],"&lt;="&amp;FLOOR(A270/0.8,1),Matrix[Day],"Mon",Matrix[Semester],"Semester 1")</f>
        <v>4</v>
      </c>
    </row>
    <row r="271" spans="1:2" x14ac:dyDescent="0.25">
      <c r="A271">
        <v>277</v>
      </c>
      <c r="B271">
        <f>COUNTIFS(Matrix[Size],"&gt;="&amp;A271,Matrix[Size],"&lt;="&amp;FLOOR(A271/0.8,1),Matrix[Day],"Mon",Matrix[Semester],"Semester 1")</f>
        <v>4</v>
      </c>
    </row>
    <row r="272" spans="1:2" x14ac:dyDescent="0.25">
      <c r="A272">
        <v>278</v>
      </c>
      <c r="B272">
        <f>COUNTIFS(Matrix[Size],"&gt;="&amp;A272,Matrix[Size],"&lt;="&amp;FLOOR(A272/0.8,1),Matrix[Day],"Mon",Matrix[Semester],"Semester 1")</f>
        <v>4</v>
      </c>
    </row>
    <row r="273" spans="1:2" x14ac:dyDescent="0.25">
      <c r="A273">
        <v>279</v>
      </c>
      <c r="B273">
        <f>COUNTIFS(Matrix[Size],"&gt;="&amp;A273,Matrix[Size],"&lt;="&amp;FLOOR(A273/0.8,1),Matrix[Day],"Mon",Matrix[Semester],"Semester 1")</f>
        <v>4</v>
      </c>
    </row>
    <row r="274" spans="1:2" x14ac:dyDescent="0.25">
      <c r="A274">
        <v>280</v>
      </c>
      <c r="B274">
        <f>COUNTIFS(Matrix[Size],"&gt;="&amp;A274,Matrix[Size],"&lt;="&amp;FLOOR(A274/0.8,1),Matrix[Day],"Mon",Matrix[Semester],"Semester 1")</f>
        <v>4</v>
      </c>
    </row>
    <row r="275" spans="1:2" x14ac:dyDescent="0.25">
      <c r="A275">
        <v>281</v>
      </c>
      <c r="B275">
        <f>COUNTIFS(Matrix[Size],"&gt;="&amp;A275,Matrix[Size],"&lt;="&amp;FLOOR(A275/0.8,1),Matrix[Day],"Mon",Matrix[Semester],"Semester 1")</f>
        <v>4</v>
      </c>
    </row>
    <row r="276" spans="1:2" x14ac:dyDescent="0.25">
      <c r="A276">
        <v>282</v>
      </c>
      <c r="B276">
        <f>COUNTIFS(Matrix[Size],"&gt;="&amp;A276,Matrix[Size],"&lt;="&amp;FLOOR(A276/0.8,1),Matrix[Day],"Mon",Matrix[Semester],"Semester 1")</f>
        <v>4</v>
      </c>
    </row>
    <row r="277" spans="1:2" x14ac:dyDescent="0.25">
      <c r="A277">
        <v>283</v>
      </c>
      <c r="B277">
        <f>COUNTIFS(Matrix[Size],"&gt;="&amp;A277,Matrix[Size],"&lt;="&amp;FLOOR(A277/0.8,1),Matrix[Day],"Mon",Matrix[Semester],"Semester 1")</f>
        <v>3</v>
      </c>
    </row>
    <row r="278" spans="1:2" x14ac:dyDescent="0.25">
      <c r="A278">
        <v>284</v>
      </c>
      <c r="B278">
        <f>COUNTIFS(Matrix[Size],"&gt;="&amp;A278,Matrix[Size],"&lt;="&amp;FLOOR(A278/0.8,1),Matrix[Day],"Mon",Matrix[Semester],"Semester 1")</f>
        <v>3</v>
      </c>
    </row>
    <row r="279" spans="1:2" x14ac:dyDescent="0.25">
      <c r="A279">
        <v>285</v>
      </c>
      <c r="B279">
        <f>COUNTIFS(Matrix[Size],"&gt;="&amp;A279,Matrix[Size],"&lt;="&amp;FLOOR(A279/0.8,1),Matrix[Day],"Mon",Matrix[Semester],"Semester 1")</f>
        <v>3</v>
      </c>
    </row>
    <row r="280" spans="1:2" x14ac:dyDescent="0.25">
      <c r="A280">
        <v>286</v>
      </c>
      <c r="B280">
        <f>COUNTIFS(Matrix[Size],"&gt;="&amp;A280,Matrix[Size],"&lt;="&amp;FLOOR(A280/0.8,1),Matrix[Day],"Mon",Matrix[Semester],"Semester 1")</f>
        <v>3</v>
      </c>
    </row>
    <row r="281" spans="1:2" x14ac:dyDescent="0.25">
      <c r="A281">
        <v>287</v>
      </c>
      <c r="B281">
        <f>COUNTIFS(Matrix[Size],"&gt;="&amp;A281,Matrix[Size],"&lt;="&amp;FLOOR(A281/0.8,1),Matrix[Day],"Mon",Matrix[Semester],"Semester 1")</f>
        <v>3</v>
      </c>
    </row>
    <row r="282" spans="1:2" x14ac:dyDescent="0.25">
      <c r="A282">
        <v>288</v>
      </c>
      <c r="B282">
        <f>COUNTIFS(Matrix[Size],"&gt;="&amp;A282,Matrix[Size],"&lt;="&amp;FLOOR(A282/0.8,1),Matrix[Day],"Mon",Matrix[Semester],"Semester 1")</f>
        <v>3</v>
      </c>
    </row>
    <row r="283" spans="1:2" x14ac:dyDescent="0.25">
      <c r="A283">
        <v>289</v>
      </c>
      <c r="B283">
        <f>COUNTIFS(Matrix[Size],"&gt;="&amp;A283,Matrix[Size],"&lt;="&amp;FLOOR(A283/0.8,1),Matrix[Day],"Mon",Matrix[Semester],"Semester 1")</f>
        <v>3</v>
      </c>
    </row>
    <row r="284" spans="1:2" x14ac:dyDescent="0.25">
      <c r="A284">
        <v>290</v>
      </c>
      <c r="B284">
        <f>COUNTIFS(Matrix[Size],"&gt;="&amp;A284,Matrix[Size],"&lt;="&amp;FLOOR(A284/0.8,1),Matrix[Day],"Mon",Matrix[Semester],"Semester 1")</f>
        <v>3</v>
      </c>
    </row>
    <row r="285" spans="1:2" x14ac:dyDescent="0.25">
      <c r="A285">
        <v>291</v>
      </c>
      <c r="B285">
        <f>COUNTIFS(Matrix[Size],"&gt;="&amp;A285,Matrix[Size],"&lt;="&amp;FLOOR(A285/0.8,1),Matrix[Day],"Mon",Matrix[Semester],"Semester 1")</f>
        <v>3</v>
      </c>
    </row>
    <row r="286" spans="1:2" x14ac:dyDescent="0.25">
      <c r="A286">
        <v>292</v>
      </c>
      <c r="B286">
        <f>COUNTIFS(Matrix[Size],"&gt;="&amp;A286,Matrix[Size],"&lt;="&amp;FLOOR(A286/0.8,1),Matrix[Day],"Mon",Matrix[Semester],"Semester 1")</f>
        <v>3</v>
      </c>
    </row>
    <row r="287" spans="1:2" x14ac:dyDescent="0.25">
      <c r="A287">
        <v>293</v>
      </c>
      <c r="B287">
        <f>COUNTIFS(Matrix[Size],"&gt;="&amp;A287,Matrix[Size],"&lt;="&amp;FLOOR(A287/0.8,1),Matrix[Day],"Mon",Matrix[Semester],"Semester 1")</f>
        <v>3</v>
      </c>
    </row>
    <row r="288" spans="1:2" x14ac:dyDescent="0.25">
      <c r="A288">
        <v>294</v>
      </c>
      <c r="B288">
        <f>COUNTIFS(Matrix[Size],"&gt;="&amp;A288,Matrix[Size],"&lt;="&amp;FLOOR(A288/0.8,1),Matrix[Day],"Mon",Matrix[Semester],"Semester 1")</f>
        <v>3</v>
      </c>
    </row>
    <row r="289" spans="1:2" x14ac:dyDescent="0.25">
      <c r="A289">
        <v>295</v>
      </c>
      <c r="B289">
        <f>COUNTIFS(Matrix[Size],"&gt;="&amp;A289,Matrix[Size],"&lt;="&amp;FLOOR(A289/0.8,1),Matrix[Day],"Mon",Matrix[Semester],"Semester 1")</f>
        <v>3</v>
      </c>
    </row>
    <row r="290" spans="1:2" x14ac:dyDescent="0.25">
      <c r="A290">
        <v>296</v>
      </c>
      <c r="B290">
        <f>COUNTIFS(Matrix[Size],"&gt;="&amp;A290,Matrix[Size],"&lt;="&amp;FLOOR(A290/0.8,1),Matrix[Day],"Mon",Matrix[Semester],"Semester 1")</f>
        <v>3</v>
      </c>
    </row>
    <row r="291" spans="1:2" x14ac:dyDescent="0.25">
      <c r="A291">
        <v>297</v>
      </c>
      <c r="B291">
        <f>COUNTIFS(Matrix[Size],"&gt;="&amp;A291,Matrix[Size],"&lt;="&amp;FLOOR(A291/0.8,1),Matrix[Day],"Mon",Matrix[Semester],"Semester 1")</f>
        <v>3</v>
      </c>
    </row>
    <row r="292" spans="1:2" x14ac:dyDescent="0.25">
      <c r="A292">
        <v>298</v>
      </c>
      <c r="B292">
        <f>COUNTIFS(Matrix[Size],"&gt;="&amp;A292,Matrix[Size],"&lt;="&amp;FLOOR(A292/0.8,1),Matrix[Day],"Mon",Matrix[Semester],"Semester 1")</f>
        <v>3</v>
      </c>
    </row>
    <row r="293" spans="1:2" x14ac:dyDescent="0.25">
      <c r="A293">
        <v>299</v>
      </c>
      <c r="B293">
        <f>COUNTIFS(Matrix[Size],"&gt;="&amp;A293,Matrix[Size],"&lt;="&amp;FLOOR(A293/0.8,1),Matrix[Day],"Mon",Matrix[Semester],"Semester 1")</f>
        <v>3</v>
      </c>
    </row>
    <row r="294" spans="1:2" x14ac:dyDescent="0.25">
      <c r="A294">
        <v>300</v>
      </c>
      <c r="B294">
        <f>COUNTIFS(Matrix[Size],"&gt;="&amp;A294,Matrix[Size],"&lt;="&amp;FLOOR(A294/0.8,1),Matrix[Day],"Mon",Matrix[Semester],"Semester 1")</f>
        <v>3</v>
      </c>
    </row>
    <row r="295" spans="1:2" x14ac:dyDescent="0.25">
      <c r="A295">
        <v>301</v>
      </c>
      <c r="B295">
        <f>COUNTIFS(Matrix[Size],"&gt;="&amp;A295,Matrix[Size],"&lt;="&amp;FLOOR(A295/0.8,1),Matrix[Day],"Mon",Matrix[Semester],"Semester 1")</f>
        <v>0</v>
      </c>
    </row>
    <row r="296" spans="1:2" x14ac:dyDescent="0.25">
      <c r="A296">
        <v>302</v>
      </c>
      <c r="B296">
        <f>COUNTIFS(Matrix[Size],"&gt;="&amp;A296,Matrix[Size],"&lt;="&amp;FLOOR(A296/0.8,1),Matrix[Day],"Mon",Matrix[Semester],"Semester 1")</f>
        <v>0</v>
      </c>
    </row>
    <row r="297" spans="1:2" x14ac:dyDescent="0.25">
      <c r="A297">
        <v>303</v>
      </c>
      <c r="B297">
        <f>COUNTIFS(Matrix[Size],"&gt;="&amp;A297,Matrix[Size],"&lt;="&amp;FLOOR(A297/0.8,1),Matrix[Day],"Mon",Matrix[Semester],"Semester 1")</f>
        <v>0</v>
      </c>
    </row>
    <row r="298" spans="1:2" x14ac:dyDescent="0.25">
      <c r="A298">
        <v>304</v>
      </c>
      <c r="B298">
        <f>COUNTIFS(Matrix[Size],"&gt;="&amp;A298,Matrix[Size],"&lt;="&amp;FLOOR(A298/0.8,1),Matrix[Day],"Mon",Matrix[Semester],"Semester 1")</f>
        <v>0</v>
      </c>
    </row>
    <row r="299" spans="1:2" x14ac:dyDescent="0.25">
      <c r="A299">
        <v>305</v>
      </c>
      <c r="B299">
        <f>COUNTIFS(Matrix[Size],"&gt;="&amp;A299,Matrix[Size],"&lt;="&amp;FLOOR(A299/0.8,1),Matrix[Day],"Mon",Matrix[Semester],"Semester 1")</f>
        <v>0</v>
      </c>
    </row>
    <row r="300" spans="1:2" x14ac:dyDescent="0.25">
      <c r="A300">
        <v>306</v>
      </c>
      <c r="B300">
        <f>COUNTIFS(Matrix[Size],"&gt;="&amp;A300,Matrix[Size],"&lt;="&amp;FLOOR(A300/0.8,1),Matrix[Day],"Mon",Matrix[Semester],"Semester 1")</f>
        <v>0</v>
      </c>
    </row>
    <row r="301" spans="1:2" x14ac:dyDescent="0.25">
      <c r="A301">
        <v>307</v>
      </c>
      <c r="B301">
        <f>COUNTIFS(Matrix[Size],"&gt;="&amp;A301,Matrix[Size],"&lt;="&amp;FLOOR(A301/0.8,1),Matrix[Day],"Mon",Matrix[Semester],"Semester 1")</f>
        <v>0</v>
      </c>
    </row>
    <row r="302" spans="1:2" x14ac:dyDescent="0.25">
      <c r="A302">
        <v>308</v>
      </c>
      <c r="B302">
        <f>COUNTIFS(Matrix[Size],"&gt;="&amp;A302,Matrix[Size],"&lt;="&amp;FLOOR(A302/0.8,1),Matrix[Day],"Mon",Matrix[Semester],"Semester 1")</f>
        <v>0</v>
      </c>
    </row>
    <row r="303" spans="1:2" x14ac:dyDescent="0.25">
      <c r="A303">
        <v>309</v>
      </c>
      <c r="B303">
        <f>COUNTIFS(Matrix[Size],"&gt;="&amp;A303,Matrix[Size],"&lt;="&amp;FLOOR(A303/0.8,1),Matrix[Day],"Mon",Matrix[Semester],"Semester 1")</f>
        <v>0</v>
      </c>
    </row>
    <row r="304" spans="1:2" x14ac:dyDescent="0.25">
      <c r="A304">
        <v>310</v>
      </c>
      <c r="B304">
        <f>COUNTIFS(Matrix[Size],"&gt;="&amp;A304,Matrix[Size],"&lt;="&amp;FLOOR(A304/0.8,1),Matrix[Day],"Mon",Matrix[Semester],"Semester 1")</f>
        <v>0</v>
      </c>
    </row>
    <row r="305" spans="1:2" x14ac:dyDescent="0.25">
      <c r="A305">
        <v>311</v>
      </c>
      <c r="B305">
        <f>COUNTIFS(Matrix[Size],"&gt;="&amp;A305,Matrix[Size],"&lt;="&amp;FLOOR(A305/0.8,1),Matrix[Day],"Mon",Matrix[Semester],"Semester 1")</f>
        <v>0</v>
      </c>
    </row>
    <row r="306" spans="1:2" x14ac:dyDescent="0.25">
      <c r="A306">
        <v>312</v>
      </c>
      <c r="B306">
        <f>COUNTIFS(Matrix[Size],"&gt;="&amp;A306,Matrix[Size],"&lt;="&amp;FLOOR(A306/0.8,1),Matrix[Day],"Mon",Matrix[Semester],"Semester 1")</f>
        <v>0</v>
      </c>
    </row>
    <row r="307" spans="1:2" x14ac:dyDescent="0.25">
      <c r="A307">
        <v>313</v>
      </c>
      <c r="B307">
        <f>COUNTIFS(Matrix[Size],"&gt;="&amp;A307,Matrix[Size],"&lt;="&amp;FLOOR(A307/0.8,1),Matrix[Day],"Mon",Matrix[Semester],"Semester 1")</f>
        <v>0</v>
      </c>
    </row>
    <row r="308" spans="1:2" x14ac:dyDescent="0.25">
      <c r="A308">
        <v>314</v>
      </c>
      <c r="B308">
        <f>COUNTIFS(Matrix[Size],"&gt;="&amp;A308,Matrix[Size],"&lt;="&amp;FLOOR(A308/0.8,1),Matrix[Day],"Mon",Matrix[Semester],"Semester 1")</f>
        <v>0</v>
      </c>
    </row>
    <row r="309" spans="1:2" x14ac:dyDescent="0.25">
      <c r="A309">
        <v>315</v>
      </c>
      <c r="B309">
        <f>COUNTIFS(Matrix[Size],"&gt;="&amp;A309,Matrix[Size],"&lt;="&amp;FLOOR(A309/0.8,1),Matrix[Day],"Mon",Matrix[Semester],"Semester 1")</f>
        <v>0</v>
      </c>
    </row>
    <row r="310" spans="1:2" x14ac:dyDescent="0.25">
      <c r="A310">
        <v>316</v>
      </c>
      <c r="B310">
        <f>COUNTIFS(Matrix[Size],"&gt;="&amp;A310,Matrix[Size],"&lt;="&amp;FLOOR(A310/0.8,1),Matrix[Day],"Mon",Matrix[Semester],"Semester 1")</f>
        <v>0</v>
      </c>
    </row>
    <row r="311" spans="1:2" x14ac:dyDescent="0.25">
      <c r="A311">
        <v>317</v>
      </c>
      <c r="B311">
        <f>COUNTIFS(Matrix[Size],"&gt;="&amp;A311,Matrix[Size],"&lt;="&amp;FLOOR(A311/0.8,1),Matrix[Day],"Mon",Matrix[Semester],"Semester 1")</f>
        <v>0</v>
      </c>
    </row>
    <row r="312" spans="1:2" x14ac:dyDescent="0.25">
      <c r="A312">
        <v>318</v>
      </c>
      <c r="B312">
        <f>COUNTIFS(Matrix[Size],"&gt;="&amp;A312,Matrix[Size],"&lt;="&amp;FLOOR(A312/0.8,1),Matrix[Day],"Mon",Matrix[Semester],"Semester 1")</f>
        <v>0</v>
      </c>
    </row>
    <row r="313" spans="1:2" x14ac:dyDescent="0.25">
      <c r="A313">
        <v>319</v>
      </c>
      <c r="B313">
        <f>COUNTIFS(Matrix[Size],"&gt;="&amp;A313,Matrix[Size],"&lt;="&amp;FLOOR(A313/0.8,1),Matrix[Day],"Mon",Matrix[Semester],"Semester 1")</f>
        <v>0</v>
      </c>
    </row>
    <row r="314" spans="1:2" x14ac:dyDescent="0.25">
      <c r="A314">
        <v>320</v>
      </c>
      <c r="B314">
        <f>COUNTIFS(Matrix[Size],"&gt;="&amp;A314,Matrix[Size],"&lt;="&amp;FLOOR(A314/0.8,1),Matrix[Day],"Mon",Matrix[Semester],"Semester 1")</f>
        <v>0</v>
      </c>
    </row>
    <row r="315" spans="1:2" x14ac:dyDescent="0.25">
      <c r="A315">
        <v>321</v>
      </c>
      <c r="B315">
        <f>COUNTIFS(Matrix[Size],"&gt;="&amp;A315,Matrix[Size],"&lt;="&amp;FLOOR(A315/0.8,1),Matrix[Day],"Mon",Matrix[Semester],"Semester 1")</f>
        <v>0</v>
      </c>
    </row>
    <row r="316" spans="1:2" x14ac:dyDescent="0.25">
      <c r="A316">
        <v>322</v>
      </c>
      <c r="B316">
        <f>COUNTIFS(Matrix[Size],"&gt;="&amp;A316,Matrix[Size],"&lt;="&amp;FLOOR(A316/0.8,1),Matrix[Day],"Mon",Matrix[Semester],"Semester 1")</f>
        <v>0</v>
      </c>
    </row>
    <row r="317" spans="1:2" x14ac:dyDescent="0.25">
      <c r="A317">
        <v>323</v>
      </c>
      <c r="B317">
        <f>COUNTIFS(Matrix[Size],"&gt;="&amp;A317,Matrix[Size],"&lt;="&amp;FLOOR(A317/0.8,1),Matrix[Day],"Mon",Matrix[Semester],"Semester 1")</f>
        <v>0</v>
      </c>
    </row>
    <row r="318" spans="1:2" x14ac:dyDescent="0.25">
      <c r="A318">
        <v>324</v>
      </c>
      <c r="B318">
        <f>COUNTIFS(Matrix[Size],"&gt;="&amp;A318,Matrix[Size],"&lt;="&amp;FLOOR(A318/0.8,1),Matrix[Day],"Mon",Matrix[Semester],"Semester 1")</f>
        <v>0</v>
      </c>
    </row>
    <row r="319" spans="1:2" x14ac:dyDescent="0.25">
      <c r="A319">
        <v>325</v>
      </c>
      <c r="B319">
        <f>COUNTIFS(Matrix[Size],"&gt;="&amp;A319,Matrix[Size],"&lt;="&amp;FLOOR(A319/0.8,1),Matrix[Day],"Mon",Matrix[Semester],"Semester 1")</f>
        <v>0</v>
      </c>
    </row>
    <row r="320" spans="1:2" x14ac:dyDescent="0.25">
      <c r="A320">
        <v>326</v>
      </c>
      <c r="B320">
        <f>COUNTIFS(Matrix[Size],"&gt;="&amp;A320,Matrix[Size],"&lt;="&amp;FLOOR(A320/0.8,1),Matrix[Day],"Mon",Matrix[Semester],"Semester 1")</f>
        <v>0</v>
      </c>
    </row>
    <row r="321" spans="1:2" x14ac:dyDescent="0.25">
      <c r="A321">
        <v>327</v>
      </c>
      <c r="B321">
        <f>COUNTIFS(Matrix[Size],"&gt;="&amp;A321,Matrix[Size],"&lt;="&amp;FLOOR(A321/0.8,1),Matrix[Day],"Mon",Matrix[Semester],"Semester 1")</f>
        <v>0</v>
      </c>
    </row>
    <row r="322" spans="1:2" x14ac:dyDescent="0.25">
      <c r="A322">
        <v>328</v>
      </c>
      <c r="B322">
        <f>COUNTIFS(Matrix[Size],"&gt;="&amp;A322,Matrix[Size],"&lt;="&amp;FLOOR(A322/0.8,1),Matrix[Day],"Mon",Matrix[Semester],"Semester 1")</f>
        <v>0</v>
      </c>
    </row>
    <row r="323" spans="1:2" x14ac:dyDescent="0.25">
      <c r="A323">
        <v>329</v>
      </c>
      <c r="B323">
        <f>COUNTIFS(Matrix[Size],"&gt;="&amp;A323,Matrix[Size],"&lt;="&amp;FLOOR(A323/0.8,1),Matrix[Day],"Mon",Matrix[Semester],"Semester 1")</f>
        <v>0</v>
      </c>
    </row>
    <row r="324" spans="1:2" x14ac:dyDescent="0.25">
      <c r="A324">
        <v>330</v>
      </c>
      <c r="B324">
        <f>COUNTIFS(Matrix[Size],"&gt;="&amp;A324,Matrix[Size],"&lt;="&amp;FLOOR(A324/0.8,1),Matrix[Day],"Mon",Matrix[Semester],"Semester 1")</f>
        <v>0</v>
      </c>
    </row>
    <row r="325" spans="1:2" x14ac:dyDescent="0.25">
      <c r="A325">
        <v>331</v>
      </c>
      <c r="B325">
        <f>COUNTIFS(Matrix[Size],"&gt;="&amp;A325,Matrix[Size],"&lt;="&amp;FLOOR(A325/0.8,1),Matrix[Day],"Mon",Matrix[Semester],"Semester 1")</f>
        <v>0</v>
      </c>
    </row>
    <row r="326" spans="1:2" x14ac:dyDescent="0.25">
      <c r="A326">
        <v>332</v>
      </c>
      <c r="B326">
        <f>COUNTIFS(Matrix[Size],"&gt;="&amp;A326,Matrix[Size],"&lt;="&amp;FLOOR(A326/0.8,1),Matrix[Day],"Mon",Matrix[Semester],"Semester 1")</f>
        <v>0</v>
      </c>
    </row>
    <row r="327" spans="1:2" x14ac:dyDescent="0.25">
      <c r="A327">
        <v>333</v>
      </c>
      <c r="B327">
        <f>COUNTIFS(Matrix[Size],"&gt;="&amp;A327,Matrix[Size],"&lt;="&amp;FLOOR(A327/0.8,1),Matrix[Day],"Mon",Matrix[Semester],"Semester 1")</f>
        <v>0</v>
      </c>
    </row>
    <row r="328" spans="1:2" x14ac:dyDescent="0.25">
      <c r="A328">
        <v>334</v>
      </c>
      <c r="B328">
        <f>COUNTIFS(Matrix[Size],"&gt;="&amp;A328,Matrix[Size],"&lt;="&amp;FLOOR(A328/0.8,1),Matrix[Day],"Mon",Matrix[Semester],"Semester 1")</f>
        <v>0</v>
      </c>
    </row>
    <row r="329" spans="1:2" x14ac:dyDescent="0.25">
      <c r="A329">
        <v>335</v>
      </c>
      <c r="B329">
        <f>COUNTIFS(Matrix[Size],"&gt;="&amp;A329,Matrix[Size],"&lt;="&amp;FLOOR(A329/0.8,1),Matrix[Day],"Mon",Matrix[Semester],"Semester 1")</f>
        <v>0</v>
      </c>
    </row>
    <row r="330" spans="1:2" x14ac:dyDescent="0.25">
      <c r="A330">
        <v>336</v>
      </c>
      <c r="B330">
        <f>COUNTIFS(Matrix[Size],"&gt;="&amp;A330,Matrix[Size],"&lt;="&amp;FLOOR(A330/0.8,1),Matrix[Day],"Mon",Matrix[Semester],"Semester 1")</f>
        <v>0</v>
      </c>
    </row>
    <row r="331" spans="1:2" x14ac:dyDescent="0.25">
      <c r="A331">
        <v>337</v>
      </c>
      <c r="B331">
        <f>COUNTIFS(Matrix[Size],"&gt;="&amp;A331,Matrix[Size],"&lt;="&amp;FLOOR(A331/0.8,1),Matrix[Day],"Mon",Matrix[Semester],"Semester 1")</f>
        <v>0</v>
      </c>
    </row>
    <row r="332" spans="1:2" x14ac:dyDescent="0.25">
      <c r="A332">
        <v>338</v>
      </c>
      <c r="B332">
        <f>COUNTIFS(Matrix[Size],"&gt;="&amp;A332,Matrix[Size],"&lt;="&amp;FLOOR(A332/0.8,1),Matrix[Day],"Mon",Matrix[Semester],"Semester 1")</f>
        <v>0</v>
      </c>
    </row>
    <row r="333" spans="1:2" x14ac:dyDescent="0.25">
      <c r="A333">
        <v>339</v>
      </c>
      <c r="B333">
        <f>COUNTIFS(Matrix[Size],"&gt;="&amp;A333,Matrix[Size],"&lt;="&amp;FLOOR(A333/0.8,1),Matrix[Day],"Mon",Matrix[Semester],"Semester 1")</f>
        <v>0</v>
      </c>
    </row>
    <row r="334" spans="1:2" x14ac:dyDescent="0.25">
      <c r="A334">
        <v>340</v>
      </c>
      <c r="B334">
        <f>COUNTIFS(Matrix[Size],"&gt;="&amp;A334,Matrix[Size],"&lt;="&amp;FLOOR(A334/0.8,1),Matrix[Day],"Mon",Matrix[Semester],"Semester 1")</f>
        <v>0</v>
      </c>
    </row>
    <row r="335" spans="1:2" x14ac:dyDescent="0.25">
      <c r="A335">
        <v>341</v>
      </c>
      <c r="B335">
        <f>COUNTIFS(Matrix[Size],"&gt;="&amp;A335,Matrix[Size],"&lt;="&amp;FLOOR(A335/0.8,1),Matrix[Day],"Mon",Matrix[Semester],"Semester 1")</f>
        <v>0</v>
      </c>
    </row>
    <row r="336" spans="1:2" x14ac:dyDescent="0.25">
      <c r="A336">
        <v>342</v>
      </c>
      <c r="B336">
        <f>COUNTIFS(Matrix[Size],"&gt;="&amp;A336,Matrix[Size],"&lt;="&amp;FLOOR(A336/0.8,1),Matrix[Day],"Mon",Matrix[Semester],"Semester 1")</f>
        <v>0</v>
      </c>
    </row>
    <row r="337" spans="1:2" x14ac:dyDescent="0.25">
      <c r="A337">
        <v>343</v>
      </c>
      <c r="B337">
        <f>COUNTIFS(Matrix[Size],"&gt;="&amp;A337,Matrix[Size],"&lt;="&amp;FLOOR(A337/0.8,1),Matrix[Day],"Mon",Matrix[Semester],"Semester 1")</f>
        <v>0</v>
      </c>
    </row>
    <row r="338" spans="1:2" x14ac:dyDescent="0.25">
      <c r="A338">
        <v>344</v>
      </c>
      <c r="B338">
        <f>COUNTIFS(Matrix[Size],"&gt;="&amp;A338,Matrix[Size],"&lt;="&amp;FLOOR(A338/0.8,1),Matrix[Day],"Mon",Matrix[Semester],"Semester 1")</f>
        <v>0</v>
      </c>
    </row>
    <row r="339" spans="1:2" x14ac:dyDescent="0.25">
      <c r="A339">
        <v>345</v>
      </c>
      <c r="B339">
        <f>COUNTIFS(Matrix[Size],"&gt;="&amp;A339,Matrix[Size],"&lt;="&amp;FLOOR(A339/0.8,1),Matrix[Day],"Mon",Matrix[Semester],"Semester 1")</f>
        <v>0</v>
      </c>
    </row>
    <row r="340" spans="1:2" x14ac:dyDescent="0.25">
      <c r="A340">
        <v>346</v>
      </c>
      <c r="B340">
        <f>COUNTIFS(Matrix[Size],"&gt;="&amp;A340,Matrix[Size],"&lt;="&amp;FLOOR(A340/0.8,1),Matrix[Day],"Mon",Matrix[Semester],"Semester 1")</f>
        <v>0</v>
      </c>
    </row>
    <row r="341" spans="1:2" x14ac:dyDescent="0.25">
      <c r="A341">
        <v>347</v>
      </c>
      <c r="B341">
        <f>COUNTIFS(Matrix[Size],"&gt;="&amp;A341,Matrix[Size],"&lt;="&amp;FLOOR(A341/0.8,1),Matrix[Day],"Mon",Matrix[Semester],"Semester 1")</f>
        <v>0</v>
      </c>
    </row>
    <row r="342" spans="1:2" x14ac:dyDescent="0.25">
      <c r="A342">
        <v>348</v>
      </c>
      <c r="B342">
        <f>COUNTIFS(Matrix[Size],"&gt;="&amp;A342,Matrix[Size],"&lt;="&amp;FLOOR(A342/0.8,1),Matrix[Day],"Mon",Matrix[Semester],"Semester 1")</f>
        <v>0</v>
      </c>
    </row>
    <row r="343" spans="1:2" x14ac:dyDescent="0.25">
      <c r="A343">
        <v>349</v>
      </c>
      <c r="B343">
        <f>COUNTIFS(Matrix[Size],"&gt;="&amp;A343,Matrix[Size],"&lt;="&amp;FLOOR(A343/0.8,1),Matrix[Day],"Mon",Matrix[Semester],"Semester 1")</f>
        <v>0</v>
      </c>
    </row>
    <row r="344" spans="1:2" x14ac:dyDescent="0.25">
      <c r="A344">
        <v>350</v>
      </c>
      <c r="B344">
        <f>COUNTIFS(Matrix[Size],"&gt;="&amp;A344,Matrix[Size],"&lt;="&amp;FLOOR(A344/0.8,1),Matrix[Day],"Mon",Matrix[Semester],"Semester 1")</f>
        <v>0</v>
      </c>
    </row>
    <row r="345" spans="1:2" x14ac:dyDescent="0.25">
      <c r="A345">
        <v>351</v>
      </c>
      <c r="B345">
        <f>COUNTIFS(Matrix[Size],"&gt;="&amp;A345,Matrix[Size],"&lt;="&amp;FLOOR(A345/0.8,1),Matrix[Day],"Mon",Matrix[Semester],"Semester 1")</f>
        <v>0</v>
      </c>
    </row>
    <row r="346" spans="1:2" x14ac:dyDescent="0.25">
      <c r="A346">
        <v>352</v>
      </c>
      <c r="B346">
        <f>COUNTIFS(Matrix[Size],"&gt;="&amp;A346,Matrix[Size],"&lt;="&amp;FLOOR(A346/0.8,1),Matrix[Day],"Mon",Matrix[Semester],"Semester 1")</f>
        <v>0</v>
      </c>
    </row>
    <row r="347" spans="1:2" x14ac:dyDescent="0.25">
      <c r="A347">
        <v>353</v>
      </c>
      <c r="B347">
        <f>COUNTIFS(Matrix[Size],"&gt;="&amp;A347,Matrix[Size],"&lt;="&amp;FLOOR(A347/0.8,1),Matrix[Day],"Mon",Matrix[Semester],"Semester 1")</f>
        <v>0</v>
      </c>
    </row>
    <row r="348" spans="1:2" x14ac:dyDescent="0.25">
      <c r="A348">
        <v>354</v>
      </c>
      <c r="B348">
        <f>COUNTIFS(Matrix[Size],"&gt;="&amp;A348,Matrix[Size],"&lt;="&amp;FLOOR(A348/0.8,1),Matrix[Day],"Mon",Matrix[Semester],"Semester 1")</f>
        <v>0</v>
      </c>
    </row>
    <row r="349" spans="1:2" x14ac:dyDescent="0.25">
      <c r="A349">
        <v>355</v>
      </c>
      <c r="B349">
        <f>COUNTIFS(Matrix[Size],"&gt;="&amp;A349,Matrix[Size],"&lt;="&amp;FLOOR(A349/0.8,1),Matrix[Day],"Mon",Matrix[Semester],"Semester 1")</f>
        <v>0</v>
      </c>
    </row>
    <row r="350" spans="1:2" x14ac:dyDescent="0.25">
      <c r="A350">
        <v>356</v>
      </c>
      <c r="B350">
        <f>COUNTIFS(Matrix[Size],"&gt;="&amp;A350,Matrix[Size],"&lt;="&amp;FLOOR(A350/0.8,1),Matrix[Day],"Mon",Matrix[Semester],"Semester 1")</f>
        <v>0</v>
      </c>
    </row>
    <row r="351" spans="1:2" x14ac:dyDescent="0.25">
      <c r="A351">
        <v>357</v>
      </c>
      <c r="B351">
        <f>COUNTIFS(Matrix[Size],"&gt;="&amp;A351,Matrix[Size],"&lt;="&amp;FLOOR(A351/0.8,1),Matrix[Day],"Mon",Matrix[Semester],"Semester 1")</f>
        <v>0</v>
      </c>
    </row>
    <row r="352" spans="1:2" x14ac:dyDescent="0.25">
      <c r="A352">
        <v>358</v>
      </c>
      <c r="B352">
        <f>COUNTIFS(Matrix[Size],"&gt;="&amp;A352,Matrix[Size],"&lt;="&amp;FLOOR(A352/0.8,1),Matrix[Day],"Mon",Matrix[Semester],"Semester 1")</f>
        <v>0</v>
      </c>
    </row>
    <row r="353" spans="1:2" x14ac:dyDescent="0.25">
      <c r="A353">
        <v>359</v>
      </c>
      <c r="B353">
        <f>COUNTIFS(Matrix[Size],"&gt;="&amp;A353,Matrix[Size],"&lt;="&amp;FLOOR(A353/0.8,1),Matrix[Day],"Mon",Matrix[Semester],"Semester 1")</f>
        <v>0</v>
      </c>
    </row>
    <row r="354" spans="1:2" x14ac:dyDescent="0.25">
      <c r="A354">
        <v>360</v>
      </c>
      <c r="B354">
        <f>COUNTIFS(Matrix[Size],"&gt;="&amp;A354,Matrix[Size],"&lt;="&amp;FLOOR(A354/0.8,1),Matrix[Day],"Mon",Matrix[Semester],"Semester 1")</f>
        <v>0</v>
      </c>
    </row>
    <row r="355" spans="1:2" x14ac:dyDescent="0.25">
      <c r="A355">
        <v>361</v>
      </c>
      <c r="B355">
        <f>COUNTIFS(Matrix[Size],"&gt;="&amp;A355,Matrix[Size],"&lt;="&amp;FLOOR(A355/0.8,1),Matrix[Day],"Mon",Matrix[Semester],"Semester 1")</f>
        <v>0</v>
      </c>
    </row>
    <row r="356" spans="1:2" x14ac:dyDescent="0.25">
      <c r="A356">
        <v>362</v>
      </c>
      <c r="B356">
        <f>COUNTIFS(Matrix[Size],"&gt;="&amp;A356,Matrix[Size],"&lt;="&amp;FLOOR(A356/0.8,1),Matrix[Day],"Mon",Matrix[Semester],"Semester 1")</f>
        <v>0</v>
      </c>
    </row>
    <row r="357" spans="1:2" x14ac:dyDescent="0.25">
      <c r="A357">
        <v>363</v>
      </c>
      <c r="B357">
        <f>COUNTIFS(Matrix[Size],"&gt;="&amp;A357,Matrix[Size],"&lt;="&amp;FLOOR(A357/0.8,1),Matrix[Day],"Mon",Matrix[Semester],"Semester 1")</f>
        <v>0</v>
      </c>
    </row>
    <row r="358" spans="1:2" x14ac:dyDescent="0.25">
      <c r="A358">
        <v>364</v>
      </c>
      <c r="B358">
        <f>COUNTIFS(Matrix[Size],"&gt;="&amp;A358,Matrix[Size],"&lt;="&amp;FLOOR(A358/0.8,1),Matrix[Day],"Mon",Matrix[Semester],"Semester 1")</f>
        <v>0</v>
      </c>
    </row>
    <row r="359" spans="1:2" x14ac:dyDescent="0.25">
      <c r="A359">
        <v>365</v>
      </c>
      <c r="B359">
        <f>COUNTIFS(Matrix[Size],"&gt;="&amp;A359,Matrix[Size],"&lt;="&amp;FLOOR(A359/0.8,1),Matrix[Day],"Mon",Matrix[Semester],"Semester 1")</f>
        <v>0</v>
      </c>
    </row>
    <row r="360" spans="1:2" x14ac:dyDescent="0.25">
      <c r="A360">
        <v>366</v>
      </c>
      <c r="B360">
        <f>COUNTIFS(Matrix[Size],"&gt;="&amp;A360,Matrix[Size],"&lt;="&amp;FLOOR(A360/0.8,1),Matrix[Day],"Mon",Matrix[Semester],"Semester 1")</f>
        <v>0</v>
      </c>
    </row>
    <row r="361" spans="1:2" x14ac:dyDescent="0.25">
      <c r="A361">
        <v>367</v>
      </c>
      <c r="B361">
        <f>COUNTIFS(Matrix[Size],"&gt;="&amp;A361,Matrix[Size],"&lt;="&amp;FLOOR(A361/0.8,1),Matrix[Day],"Mon",Matrix[Semester],"Semester 1")</f>
        <v>0</v>
      </c>
    </row>
    <row r="362" spans="1:2" x14ac:dyDescent="0.25">
      <c r="A362">
        <v>368</v>
      </c>
      <c r="B362">
        <f>COUNTIFS(Matrix[Size],"&gt;="&amp;A362,Matrix[Size],"&lt;="&amp;FLOOR(A362/0.8,1),Matrix[Day],"Mon",Matrix[Semester],"Semester 1")</f>
        <v>0</v>
      </c>
    </row>
    <row r="363" spans="1:2" x14ac:dyDescent="0.25">
      <c r="A363">
        <v>369</v>
      </c>
      <c r="B363">
        <f>COUNTIFS(Matrix[Size],"&gt;="&amp;A363,Matrix[Size],"&lt;="&amp;FLOOR(A363/0.8,1),Matrix[Day],"Mon",Matrix[Semester],"Semester 1")</f>
        <v>0</v>
      </c>
    </row>
    <row r="364" spans="1:2" x14ac:dyDescent="0.25">
      <c r="A364">
        <v>370</v>
      </c>
      <c r="B364">
        <f>COUNTIFS(Matrix[Size],"&gt;="&amp;A364,Matrix[Size],"&lt;="&amp;FLOOR(A364/0.8,1),Matrix[Day],"Mon",Matrix[Semester],"Semester 1")</f>
        <v>0</v>
      </c>
    </row>
    <row r="365" spans="1:2" x14ac:dyDescent="0.25">
      <c r="A365">
        <v>371</v>
      </c>
      <c r="B365">
        <f>COUNTIFS(Matrix[Size],"&gt;="&amp;A365,Matrix[Size],"&lt;="&amp;FLOOR(A365/0.8,1),Matrix[Day],"Mon",Matrix[Semester],"Semester 1")</f>
        <v>0</v>
      </c>
    </row>
    <row r="366" spans="1:2" x14ac:dyDescent="0.25">
      <c r="A366">
        <v>372</v>
      </c>
      <c r="B366">
        <f>COUNTIFS(Matrix[Size],"&gt;="&amp;A366,Matrix[Size],"&lt;="&amp;FLOOR(A366/0.8,1),Matrix[Day],"Mon",Matrix[Semester],"Semester 1")</f>
        <v>0</v>
      </c>
    </row>
    <row r="367" spans="1:2" x14ac:dyDescent="0.25">
      <c r="A367">
        <v>373</v>
      </c>
      <c r="B367">
        <f>COUNTIFS(Matrix[Size],"&gt;="&amp;A367,Matrix[Size],"&lt;="&amp;FLOOR(A367/0.8,1),Matrix[Day],"Mon",Matrix[Semester],"Semester 1")</f>
        <v>0</v>
      </c>
    </row>
    <row r="368" spans="1:2" x14ac:dyDescent="0.25">
      <c r="A368">
        <v>374</v>
      </c>
      <c r="B368">
        <f>COUNTIFS(Matrix[Size],"&gt;="&amp;A368,Matrix[Size],"&lt;="&amp;FLOOR(A368/0.8,1),Matrix[Day],"Mon",Matrix[Semester],"Semester 1")</f>
        <v>0</v>
      </c>
    </row>
    <row r="369" spans="1:2" x14ac:dyDescent="0.25">
      <c r="A369">
        <v>375</v>
      </c>
      <c r="B369">
        <f>COUNTIFS(Matrix[Size],"&gt;="&amp;A369,Matrix[Size],"&lt;="&amp;FLOOR(A369/0.8,1),Matrix[Day],"Mon",Matrix[Semester],"Semester 1")</f>
        <v>0</v>
      </c>
    </row>
    <row r="370" spans="1:2" x14ac:dyDescent="0.25">
      <c r="A370">
        <v>376</v>
      </c>
      <c r="B370">
        <f>COUNTIFS(Matrix[Size],"&gt;="&amp;A370,Matrix[Size],"&lt;="&amp;FLOOR(A370/0.8,1),Matrix[Day],"Mon",Matrix[Semester],"Semester 1")</f>
        <v>0</v>
      </c>
    </row>
    <row r="371" spans="1:2" x14ac:dyDescent="0.25">
      <c r="A371">
        <v>377</v>
      </c>
      <c r="B371">
        <f>COUNTIFS(Matrix[Size],"&gt;="&amp;A371,Matrix[Size],"&lt;="&amp;FLOOR(A371/0.8,1),Matrix[Day],"Mon",Matrix[Semester],"Semester 1")</f>
        <v>0</v>
      </c>
    </row>
    <row r="372" spans="1:2" x14ac:dyDescent="0.25">
      <c r="A372">
        <v>378</v>
      </c>
      <c r="B372">
        <f>COUNTIFS(Matrix[Size],"&gt;="&amp;A372,Matrix[Size],"&lt;="&amp;FLOOR(A372/0.8,1),Matrix[Day],"Mon",Matrix[Semester],"Semester 1")</f>
        <v>0</v>
      </c>
    </row>
    <row r="373" spans="1:2" x14ac:dyDescent="0.25">
      <c r="A373">
        <v>379</v>
      </c>
      <c r="B373">
        <f>COUNTIFS(Matrix[Size],"&gt;="&amp;A373,Matrix[Size],"&lt;="&amp;FLOOR(A373/0.8,1),Matrix[Day],"Mon",Matrix[Semester],"Semester 1")</f>
        <v>0</v>
      </c>
    </row>
    <row r="374" spans="1:2" x14ac:dyDescent="0.25">
      <c r="A374">
        <v>380</v>
      </c>
      <c r="B374">
        <f>COUNTIFS(Matrix[Size],"&gt;="&amp;A374,Matrix[Size],"&lt;="&amp;FLOOR(A374/0.8,1),Matrix[Day],"Mon",Matrix[Semester],"Semester 1")</f>
        <v>0</v>
      </c>
    </row>
    <row r="375" spans="1:2" x14ac:dyDescent="0.25">
      <c r="A375">
        <v>381</v>
      </c>
      <c r="B375">
        <f>COUNTIFS(Matrix[Size],"&gt;="&amp;A375,Matrix[Size],"&lt;="&amp;FLOOR(A375/0.8,1),Matrix[Day],"Mon",Matrix[Semester],"Semester 1")</f>
        <v>0</v>
      </c>
    </row>
    <row r="376" spans="1:2" x14ac:dyDescent="0.25">
      <c r="A376">
        <v>382</v>
      </c>
      <c r="B376">
        <f>COUNTIFS(Matrix[Size],"&gt;="&amp;A376,Matrix[Size],"&lt;="&amp;FLOOR(A376/0.8,1),Matrix[Day],"Mon",Matrix[Semester],"Semester 1")</f>
        <v>0</v>
      </c>
    </row>
    <row r="377" spans="1:2" x14ac:dyDescent="0.25">
      <c r="A377">
        <v>383</v>
      </c>
      <c r="B377">
        <f>COUNTIFS(Matrix[Size],"&gt;="&amp;A377,Matrix[Size],"&lt;="&amp;FLOOR(A377/0.8,1),Matrix[Day],"Mon",Matrix[Semester],"Semester 1")</f>
        <v>0</v>
      </c>
    </row>
    <row r="378" spans="1:2" x14ac:dyDescent="0.25">
      <c r="A378">
        <v>384</v>
      </c>
      <c r="B378">
        <f>COUNTIFS(Matrix[Size],"&gt;="&amp;A378,Matrix[Size],"&lt;="&amp;FLOOR(A378/0.8,1),Matrix[Day],"Mon",Matrix[Semester],"Semester 1")</f>
        <v>0</v>
      </c>
    </row>
    <row r="379" spans="1:2" x14ac:dyDescent="0.25">
      <c r="A379">
        <v>385</v>
      </c>
      <c r="B379">
        <f>COUNTIFS(Matrix[Size],"&gt;="&amp;A379,Matrix[Size],"&lt;="&amp;FLOOR(A379/0.8,1),Matrix[Day],"Mon",Matrix[Semester],"Semester 1")</f>
        <v>0</v>
      </c>
    </row>
    <row r="380" spans="1:2" x14ac:dyDescent="0.25">
      <c r="A380">
        <v>386</v>
      </c>
      <c r="B380">
        <f>COUNTIFS(Matrix[Size],"&gt;="&amp;A380,Matrix[Size],"&lt;="&amp;FLOOR(A380/0.8,1),Matrix[Day],"Mon",Matrix[Semester],"Semester 1")</f>
        <v>0</v>
      </c>
    </row>
    <row r="381" spans="1:2" x14ac:dyDescent="0.25">
      <c r="A381">
        <v>387</v>
      </c>
      <c r="B381">
        <f>COUNTIFS(Matrix[Size],"&gt;="&amp;A381,Matrix[Size],"&lt;="&amp;FLOOR(A381/0.8,1),Matrix[Day],"Mon",Matrix[Semester],"Semester 1")</f>
        <v>0</v>
      </c>
    </row>
    <row r="382" spans="1:2" x14ac:dyDescent="0.25">
      <c r="A382">
        <v>388</v>
      </c>
      <c r="B382">
        <f>COUNTIFS(Matrix[Size],"&gt;="&amp;A382,Matrix[Size],"&lt;="&amp;FLOOR(A382/0.8,1),Matrix[Day],"Mon",Matrix[Semester],"Semester 1")</f>
        <v>0</v>
      </c>
    </row>
    <row r="383" spans="1:2" x14ac:dyDescent="0.25">
      <c r="A383">
        <v>389</v>
      </c>
      <c r="B383">
        <f>COUNTIFS(Matrix[Size],"&gt;="&amp;A383,Matrix[Size],"&lt;="&amp;FLOOR(A383/0.8,1),Matrix[Day],"Mon",Matrix[Semester],"Semester 1")</f>
        <v>0</v>
      </c>
    </row>
    <row r="384" spans="1:2" x14ac:dyDescent="0.25">
      <c r="A384">
        <v>390</v>
      </c>
      <c r="B384">
        <f>COUNTIFS(Matrix[Size],"&gt;="&amp;A384,Matrix[Size],"&lt;="&amp;FLOOR(A384/0.8,1),Matrix[Day],"Mon",Matrix[Semester],"Semester 1")</f>
        <v>0</v>
      </c>
    </row>
    <row r="385" spans="1:2" x14ac:dyDescent="0.25">
      <c r="A385">
        <v>391</v>
      </c>
      <c r="B385">
        <f>COUNTIFS(Matrix[Size],"&gt;="&amp;A385,Matrix[Size],"&lt;="&amp;FLOOR(A385/0.8,1),Matrix[Day],"Mon",Matrix[Semester],"Semester 1")</f>
        <v>0</v>
      </c>
    </row>
    <row r="386" spans="1:2" x14ac:dyDescent="0.25">
      <c r="A386">
        <v>392</v>
      </c>
      <c r="B386">
        <f>COUNTIFS(Matrix[Size],"&gt;="&amp;A386,Matrix[Size],"&lt;="&amp;FLOOR(A386/0.8,1),Matrix[Day],"Mon",Matrix[Semester],"Semester 1")</f>
        <v>0</v>
      </c>
    </row>
    <row r="387" spans="1:2" x14ac:dyDescent="0.25">
      <c r="A387">
        <v>393</v>
      </c>
      <c r="B387">
        <f>COUNTIFS(Matrix[Size],"&gt;="&amp;A387,Matrix[Size],"&lt;="&amp;FLOOR(A387/0.8,1),Matrix[Day],"Mon",Matrix[Semester],"Semester 1")</f>
        <v>0</v>
      </c>
    </row>
    <row r="388" spans="1:2" x14ac:dyDescent="0.25">
      <c r="A388">
        <v>394</v>
      </c>
      <c r="B388">
        <f>COUNTIFS(Matrix[Size],"&gt;="&amp;A388,Matrix[Size],"&lt;="&amp;FLOOR(A388/0.8,1),Matrix[Day],"Mon",Matrix[Semester],"Semester 1")</f>
        <v>0</v>
      </c>
    </row>
    <row r="389" spans="1:2" x14ac:dyDescent="0.25">
      <c r="A389">
        <v>395</v>
      </c>
      <c r="B389">
        <f>COUNTIFS(Matrix[Size],"&gt;="&amp;A389,Matrix[Size],"&lt;="&amp;FLOOR(A389/0.8,1),Matrix[Day],"Mon",Matrix[Semester],"Semester 1")</f>
        <v>0</v>
      </c>
    </row>
    <row r="390" spans="1:2" x14ac:dyDescent="0.25">
      <c r="A390">
        <v>396</v>
      </c>
      <c r="B390">
        <f>COUNTIFS(Matrix[Size],"&gt;="&amp;A390,Matrix[Size],"&lt;="&amp;FLOOR(A390/0.8,1),Matrix[Day],"Mon",Matrix[Semester],"Semester 1")</f>
        <v>0</v>
      </c>
    </row>
    <row r="391" spans="1:2" x14ac:dyDescent="0.25">
      <c r="A391">
        <v>397</v>
      </c>
      <c r="B391">
        <f>COUNTIFS(Matrix[Size],"&gt;="&amp;A391,Matrix[Size],"&lt;="&amp;FLOOR(A391/0.8,1),Matrix[Day],"Mon",Matrix[Semester],"Semester 1")</f>
        <v>0</v>
      </c>
    </row>
    <row r="392" spans="1:2" x14ac:dyDescent="0.25">
      <c r="A392">
        <v>398</v>
      </c>
      <c r="B392">
        <f>COUNTIFS(Matrix[Size],"&gt;="&amp;A392,Matrix[Size],"&lt;="&amp;FLOOR(A392/0.8,1),Matrix[Day],"Mon",Matrix[Semester],"Semester 1")</f>
        <v>0</v>
      </c>
    </row>
    <row r="393" spans="1:2" x14ac:dyDescent="0.25">
      <c r="A393">
        <v>399</v>
      </c>
      <c r="B393">
        <f>COUNTIFS(Matrix[Size],"&gt;="&amp;A393,Matrix[Size],"&lt;="&amp;FLOOR(A393/0.8,1),Matrix[Day],"Mon",Matrix[Semester],"Semester 1")</f>
        <v>0</v>
      </c>
    </row>
    <row r="394" spans="1:2" x14ac:dyDescent="0.25">
      <c r="A394">
        <v>400</v>
      </c>
      <c r="B394">
        <f>COUNTIFS(Matrix[Size],"&gt;="&amp;A394,Matrix[Size],"&lt;="&amp;FLOOR(A394/0.8,1),Matrix[Day],"Mon",Matrix[Semester],"Semester 1")</f>
        <v>0</v>
      </c>
    </row>
    <row r="395" spans="1:2" x14ac:dyDescent="0.25">
      <c r="A395">
        <v>401</v>
      </c>
      <c r="B395">
        <f>COUNTIFS(Matrix[Size],"&gt;="&amp;A395,Matrix[Size],"&lt;="&amp;FLOOR(A395/0.8,1),Matrix[Day],"Mon",Matrix[Semester],"Semester 1")</f>
        <v>0</v>
      </c>
    </row>
    <row r="396" spans="1:2" x14ac:dyDescent="0.25">
      <c r="A396">
        <v>402</v>
      </c>
      <c r="B396">
        <f>COUNTIFS(Matrix[Size],"&gt;="&amp;A396,Matrix[Size],"&lt;="&amp;FLOOR(A396/0.8,1),Matrix[Day],"Mon",Matrix[Semester],"Semester 1")</f>
        <v>0</v>
      </c>
    </row>
    <row r="397" spans="1:2" x14ac:dyDescent="0.25">
      <c r="A397">
        <v>403</v>
      </c>
      <c r="B397">
        <f>COUNTIFS(Matrix[Size],"&gt;="&amp;A397,Matrix[Size],"&lt;="&amp;FLOOR(A397/0.8,1),Matrix[Day],"Mon",Matrix[Semester],"Semester 1")</f>
        <v>0</v>
      </c>
    </row>
    <row r="398" spans="1:2" x14ac:dyDescent="0.25">
      <c r="A398">
        <v>404</v>
      </c>
      <c r="B398">
        <f>COUNTIFS(Matrix[Size],"&gt;="&amp;A398,Matrix[Size],"&lt;="&amp;FLOOR(A398/0.8,1),Matrix[Day],"Mon",Matrix[Semester],"Semester 1")</f>
        <v>0</v>
      </c>
    </row>
    <row r="399" spans="1:2" x14ac:dyDescent="0.25">
      <c r="A399">
        <v>405</v>
      </c>
      <c r="B399">
        <f>COUNTIFS(Matrix[Size],"&gt;="&amp;A399,Matrix[Size],"&lt;="&amp;FLOOR(A399/0.8,1),Matrix[Day],"Mon",Matrix[Semester],"Semester 1")</f>
        <v>0</v>
      </c>
    </row>
    <row r="400" spans="1:2" x14ac:dyDescent="0.25">
      <c r="A400">
        <v>406</v>
      </c>
      <c r="B400">
        <f>COUNTIFS(Matrix[Size],"&gt;="&amp;A400,Matrix[Size],"&lt;="&amp;FLOOR(A400/0.8,1),Matrix[Day],"Mon",Matrix[Semester],"Semester 1")</f>
        <v>0</v>
      </c>
    </row>
    <row r="401" spans="1:2" x14ac:dyDescent="0.25">
      <c r="A401">
        <v>407</v>
      </c>
      <c r="B401">
        <f>COUNTIFS(Matrix[Size],"&gt;="&amp;A401,Matrix[Size],"&lt;="&amp;FLOOR(A401/0.8,1),Matrix[Day],"Mon",Matrix[Semester],"Semester 1")</f>
        <v>0</v>
      </c>
    </row>
    <row r="402" spans="1:2" x14ac:dyDescent="0.25">
      <c r="A402">
        <v>408</v>
      </c>
      <c r="B402">
        <f>COUNTIFS(Matrix[Size],"&gt;="&amp;A402,Matrix[Size],"&lt;="&amp;FLOOR(A402/0.8,1),Matrix[Day],"Mon",Matrix[Semester],"Semester 1")</f>
        <v>0</v>
      </c>
    </row>
    <row r="403" spans="1:2" x14ac:dyDescent="0.25">
      <c r="A403">
        <v>409</v>
      </c>
      <c r="B403">
        <f>COUNTIFS(Matrix[Size],"&gt;="&amp;A403,Matrix[Size],"&lt;="&amp;FLOOR(A403/0.8,1),Matrix[Day],"Mon",Matrix[Semester],"Semester 1")</f>
        <v>0</v>
      </c>
    </row>
    <row r="404" spans="1:2" x14ac:dyDescent="0.25">
      <c r="A404">
        <v>410</v>
      </c>
      <c r="B404">
        <f>COUNTIFS(Matrix[Size],"&gt;="&amp;A404,Matrix[Size],"&lt;="&amp;FLOOR(A404/0.8,1),Matrix[Day],"Mon",Matrix[Semester],"Semester 1")</f>
        <v>0</v>
      </c>
    </row>
    <row r="405" spans="1:2" x14ac:dyDescent="0.25">
      <c r="A405">
        <v>411</v>
      </c>
      <c r="B405">
        <f>COUNTIFS(Matrix[Size],"&gt;="&amp;A405,Matrix[Size],"&lt;="&amp;FLOOR(A405/0.8,1),Matrix[Day],"Mon",Matrix[Semester],"Semester 1")</f>
        <v>0</v>
      </c>
    </row>
    <row r="406" spans="1:2" x14ac:dyDescent="0.25">
      <c r="A406">
        <v>412</v>
      </c>
      <c r="B406">
        <f>COUNTIFS(Matrix[Size],"&gt;="&amp;A406,Matrix[Size],"&lt;="&amp;FLOOR(A406/0.8,1),Matrix[Day],"Mon",Matrix[Semester],"Semester 1")</f>
        <v>0</v>
      </c>
    </row>
    <row r="407" spans="1:2" x14ac:dyDescent="0.25">
      <c r="A407">
        <v>413</v>
      </c>
      <c r="B407">
        <f>COUNTIFS(Matrix[Size],"&gt;="&amp;A407,Matrix[Size],"&lt;="&amp;FLOOR(A407/0.8,1),Matrix[Day],"Mon",Matrix[Semester],"Semester 1")</f>
        <v>0</v>
      </c>
    </row>
    <row r="408" spans="1:2" x14ac:dyDescent="0.25">
      <c r="A408">
        <v>414</v>
      </c>
      <c r="B408">
        <f>COUNTIFS(Matrix[Size],"&gt;="&amp;A408,Matrix[Size],"&lt;="&amp;FLOOR(A408/0.8,1),Matrix[Day],"Mon",Matrix[Semester],"Semester 1")</f>
        <v>0</v>
      </c>
    </row>
    <row r="409" spans="1:2" x14ac:dyDescent="0.25">
      <c r="A409">
        <v>415</v>
      </c>
      <c r="B409">
        <f>COUNTIFS(Matrix[Size],"&gt;="&amp;A409,Matrix[Size],"&lt;="&amp;FLOOR(A409/0.8,1),Matrix[Day],"Mon",Matrix[Semester],"Semester 1")</f>
        <v>0</v>
      </c>
    </row>
    <row r="410" spans="1:2" x14ac:dyDescent="0.25">
      <c r="A410">
        <v>416</v>
      </c>
      <c r="B410">
        <f>COUNTIFS(Matrix[Size],"&gt;="&amp;A410,Matrix[Size],"&lt;="&amp;FLOOR(A410/0.8,1),Matrix[Day],"Mon",Matrix[Semester],"Semester 1")</f>
        <v>0</v>
      </c>
    </row>
    <row r="411" spans="1:2" x14ac:dyDescent="0.25">
      <c r="A411">
        <v>417</v>
      </c>
      <c r="B411">
        <f>COUNTIFS(Matrix[Size],"&gt;="&amp;A411,Matrix[Size],"&lt;="&amp;FLOOR(A411/0.8,1),Matrix[Day],"Mon",Matrix[Semester],"Semester 1")</f>
        <v>0</v>
      </c>
    </row>
    <row r="412" spans="1:2" x14ac:dyDescent="0.25">
      <c r="A412">
        <v>418</v>
      </c>
      <c r="B412">
        <f>COUNTIFS(Matrix[Size],"&gt;="&amp;A412,Matrix[Size],"&lt;="&amp;FLOOR(A412/0.8,1),Matrix[Day],"Mon",Matrix[Semester],"Semester 1")</f>
        <v>0</v>
      </c>
    </row>
    <row r="413" spans="1:2" x14ac:dyDescent="0.25">
      <c r="A413">
        <v>419</v>
      </c>
      <c r="B413">
        <f>COUNTIFS(Matrix[Size],"&gt;="&amp;A413,Matrix[Size],"&lt;="&amp;FLOOR(A413/0.8,1),Matrix[Day],"Mon",Matrix[Semester],"Semester 1")</f>
        <v>0</v>
      </c>
    </row>
    <row r="414" spans="1:2" x14ac:dyDescent="0.25">
      <c r="A414">
        <v>420</v>
      </c>
      <c r="B414">
        <f>COUNTIFS(Matrix[Size],"&gt;="&amp;A414,Matrix[Size],"&lt;="&amp;FLOOR(A414/0.8,1),Matrix[Day],"Mon",Matrix[Semester],"Semester 1")</f>
        <v>0</v>
      </c>
    </row>
    <row r="415" spans="1:2" x14ac:dyDescent="0.25">
      <c r="A415">
        <v>421</v>
      </c>
      <c r="B415">
        <f>COUNTIFS(Matrix[Size],"&gt;="&amp;A415,Matrix[Size],"&lt;="&amp;FLOOR(A415/0.8,1),Matrix[Day],"Mon",Matrix[Semester],"Semester 1")</f>
        <v>0</v>
      </c>
    </row>
    <row r="416" spans="1:2" x14ac:dyDescent="0.25">
      <c r="A416">
        <v>422</v>
      </c>
      <c r="B416">
        <f>COUNTIFS(Matrix[Size],"&gt;="&amp;A416,Matrix[Size],"&lt;="&amp;FLOOR(A416/0.8,1),Matrix[Day],"Mon",Matrix[Semester],"Semester 1")</f>
        <v>0</v>
      </c>
    </row>
    <row r="417" spans="1:2" x14ac:dyDescent="0.25">
      <c r="A417">
        <v>423</v>
      </c>
      <c r="B417">
        <f>COUNTIFS(Matrix[Size],"&gt;="&amp;A417,Matrix[Size],"&lt;="&amp;FLOOR(A417/0.8,1),Matrix[Day],"Mon",Matrix[Semester],"Semester 1")</f>
        <v>0</v>
      </c>
    </row>
    <row r="418" spans="1:2" x14ac:dyDescent="0.25">
      <c r="A418">
        <v>424</v>
      </c>
      <c r="B418">
        <f>COUNTIFS(Matrix[Size],"&gt;="&amp;A418,Matrix[Size],"&lt;="&amp;FLOOR(A418/0.8,1),Matrix[Day],"Mon",Matrix[Semester],"Semester 1")</f>
        <v>0</v>
      </c>
    </row>
    <row r="419" spans="1:2" x14ac:dyDescent="0.25">
      <c r="A419">
        <v>425</v>
      </c>
      <c r="B419">
        <f>COUNTIFS(Matrix[Size],"&gt;="&amp;A419,Matrix[Size],"&lt;="&amp;FLOOR(A419/0.8,1),Matrix[Day],"Mon",Matrix[Semester],"Semester 1")</f>
        <v>0</v>
      </c>
    </row>
    <row r="420" spans="1:2" x14ac:dyDescent="0.25">
      <c r="A420">
        <v>426</v>
      </c>
      <c r="B420">
        <f>COUNTIFS(Matrix[Size],"&gt;="&amp;A420,Matrix[Size],"&lt;="&amp;FLOOR(A420/0.8,1),Matrix[Day],"Mon",Matrix[Semester],"Semester 1")</f>
        <v>0</v>
      </c>
    </row>
    <row r="421" spans="1:2" x14ac:dyDescent="0.25">
      <c r="A421">
        <v>427</v>
      </c>
      <c r="B421">
        <f>COUNTIFS(Matrix[Size],"&gt;="&amp;A421,Matrix[Size],"&lt;="&amp;FLOOR(A421/0.8,1),Matrix[Day],"Mon",Matrix[Semester],"Semester 1")</f>
        <v>0</v>
      </c>
    </row>
    <row r="422" spans="1:2" x14ac:dyDescent="0.25">
      <c r="A422">
        <v>428</v>
      </c>
      <c r="B422">
        <f>COUNTIFS(Matrix[Size],"&gt;="&amp;A422,Matrix[Size],"&lt;="&amp;FLOOR(A422/0.8,1),Matrix[Day],"Mon",Matrix[Semester],"Semester 1")</f>
        <v>0</v>
      </c>
    </row>
    <row r="423" spans="1:2" x14ac:dyDescent="0.25">
      <c r="A423">
        <v>429</v>
      </c>
      <c r="B423">
        <f>COUNTIFS(Matrix[Size],"&gt;="&amp;A423,Matrix[Size],"&lt;="&amp;FLOOR(A423/0.8,1),Matrix[Day],"Mon",Matrix[Semester],"Semester 1")</f>
        <v>0</v>
      </c>
    </row>
    <row r="424" spans="1:2" x14ac:dyDescent="0.25">
      <c r="A424">
        <v>430</v>
      </c>
      <c r="B424">
        <f>COUNTIFS(Matrix[Size],"&gt;="&amp;A424,Matrix[Size],"&lt;="&amp;FLOOR(A424/0.8,1),Matrix[Day],"Mon",Matrix[Semester],"Semester 1")</f>
        <v>0</v>
      </c>
    </row>
    <row r="425" spans="1:2" x14ac:dyDescent="0.25">
      <c r="A425">
        <v>431</v>
      </c>
      <c r="B425">
        <f>COUNTIFS(Matrix[Size],"&gt;="&amp;A425,Matrix[Size],"&lt;="&amp;FLOOR(A425/0.8,1),Matrix[Day],"Mon",Matrix[Semester],"Semester 1")</f>
        <v>0</v>
      </c>
    </row>
    <row r="426" spans="1:2" x14ac:dyDescent="0.25">
      <c r="A426">
        <v>432</v>
      </c>
      <c r="B426">
        <f>COUNTIFS(Matrix[Size],"&gt;="&amp;A426,Matrix[Size],"&lt;="&amp;FLOOR(A426/0.8,1),Matrix[Day],"Mon",Matrix[Semester],"Semester 1")</f>
        <v>0</v>
      </c>
    </row>
    <row r="427" spans="1:2" x14ac:dyDescent="0.25">
      <c r="A427">
        <v>433</v>
      </c>
      <c r="B427">
        <f>COUNTIFS(Matrix[Size],"&gt;="&amp;A427,Matrix[Size],"&lt;="&amp;FLOOR(A427/0.8,1),Matrix[Day],"Mon",Matrix[Semester],"Semester 1")</f>
        <v>0</v>
      </c>
    </row>
    <row r="428" spans="1:2" x14ac:dyDescent="0.25">
      <c r="A428">
        <v>434</v>
      </c>
      <c r="B428">
        <f>COUNTIFS(Matrix[Size],"&gt;="&amp;A428,Matrix[Size],"&lt;="&amp;FLOOR(A428/0.8,1),Matrix[Day],"Mon",Matrix[Semester],"Semester 1")</f>
        <v>0</v>
      </c>
    </row>
    <row r="429" spans="1:2" x14ac:dyDescent="0.25">
      <c r="A429">
        <v>435</v>
      </c>
      <c r="B429">
        <f>COUNTIFS(Matrix[Size],"&gt;="&amp;A429,Matrix[Size],"&lt;="&amp;FLOOR(A429/0.8,1),Matrix[Day],"Mon",Matrix[Semester],"Semester 1")</f>
        <v>0</v>
      </c>
    </row>
    <row r="430" spans="1:2" x14ac:dyDescent="0.25">
      <c r="A430">
        <v>436</v>
      </c>
      <c r="B430">
        <f>COUNTIFS(Matrix[Size],"&gt;="&amp;A430,Matrix[Size],"&lt;="&amp;FLOOR(A430/0.8,1),Matrix[Day],"Mon",Matrix[Semester],"Semester 1")</f>
        <v>0</v>
      </c>
    </row>
    <row r="431" spans="1:2" x14ac:dyDescent="0.25">
      <c r="A431">
        <v>437</v>
      </c>
      <c r="B431">
        <f>COUNTIFS(Matrix[Size],"&gt;="&amp;A431,Matrix[Size],"&lt;="&amp;FLOOR(A431/0.8,1),Matrix[Day],"Mon",Matrix[Semester],"Semester 1")</f>
        <v>0</v>
      </c>
    </row>
    <row r="432" spans="1:2" x14ac:dyDescent="0.25">
      <c r="A432">
        <v>438</v>
      </c>
      <c r="B432">
        <f>COUNTIFS(Matrix[Size],"&gt;="&amp;A432,Matrix[Size],"&lt;="&amp;FLOOR(A432/0.8,1),Matrix[Day],"Mon",Matrix[Semester],"Semester 1")</f>
        <v>0</v>
      </c>
    </row>
    <row r="433" spans="1:2" x14ac:dyDescent="0.25">
      <c r="A433">
        <v>439</v>
      </c>
      <c r="B433">
        <f>COUNTIFS(Matrix[Size],"&gt;="&amp;A433,Matrix[Size],"&lt;="&amp;FLOOR(A433/0.8,1),Matrix[Day],"Mon",Matrix[Semester],"Semester 1")</f>
        <v>0</v>
      </c>
    </row>
    <row r="434" spans="1:2" x14ac:dyDescent="0.25">
      <c r="A434">
        <v>440</v>
      </c>
      <c r="B434">
        <f>COUNTIFS(Matrix[Size],"&gt;="&amp;A434,Matrix[Size],"&lt;="&amp;FLOOR(A434/0.8,1),Matrix[Day],"Mon",Matrix[Semester],"Semester 1")</f>
        <v>0</v>
      </c>
    </row>
    <row r="435" spans="1:2" x14ac:dyDescent="0.25">
      <c r="A435">
        <v>441</v>
      </c>
      <c r="B435">
        <f>COUNTIFS(Matrix[Size],"&gt;="&amp;A435,Matrix[Size],"&lt;="&amp;FLOOR(A435/0.8,1),Matrix[Day],"Mon",Matrix[Semester],"Semester 1")</f>
        <v>0</v>
      </c>
    </row>
    <row r="436" spans="1:2" x14ac:dyDescent="0.25">
      <c r="A436">
        <v>442</v>
      </c>
      <c r="B436">
        <f>COUNTIFS(Matrix[Size],"&gt;="&amp;A436,Matrix[Size],"&lt;="&amp;FLOOR(A436/0.8,1),Matrix[Day],"Mon",Matrix[Semester],"Semester 1")</f>
        <v>0</v>
      </c>
    </row>
    <row r="437" spans="1:2" x14ac:dyDescent="0.25">
      <c r="A437">
        <v>443</v>
      </c>
      <c r="B437">
        <f>COUNTIFS(Matrix[Size],"&gt;="&amp;A437,Matrix[Size],"&lt;="&amp;FLOOR(A437/0.8,1),Matrix[Day],"Mon",Matrix[Semester],"Semester 1")</f>
        <v>0</v>
      </c>
    </row>
    <row r="438" spans="1:2" x14ac:dyDescent="0.25">
      <c r="A438">
        <v>444</v>
      </c>
      <c r="B438">
        <f>COUNTIFS(Matrix[Size],"&gt;="&amp;A438,Matrix[Size],"&lt;="&amp;FLOOR(A438/0.8,1),Matrix[Day],"Mon",Matrix[Semester],"Semester 1")</f>
        <v>0</v>
      </c>
    </row>
    <row r="439" spans="1:2" x14ac:dyDescent="0.25">
      <c r="A439">
        <v>445</v>
      </c>
      <c r="B439">
        <f>COUNTIFS(Matrix[Size],"&gt;="&amp;A439,Matrix[Size],"&lt;="&amp;FLOOR(A439/0.8,1),Matrix[Day],"Mon",Matrix[Semester],"Semester 1")</f>
        <v>0</v>
      </c>
    </row>
    <row r="440" spans="1:2" x14ac:dyDescent="0.25">
      <c r="A440">
        <v>446</v>
      </c>
      <c r="B440">
        <f>COUNTIFS(Matrix[Size],"&gt;="&amp;A440,Matrix[Size],"&lt;="&amp;FLOOR(A440/0.8,1),Matrix[Day],"Mon",Matrix[Semester],"Semester 1")</f>
        <v>0</v>
      </c>
    </row>
    <row r="441" spans="1:2" x14ac:dyDescent="0.25">
      <c r="A441">
        <v>447</v>
      </c>
      <c r="B441">
        <f>COUNTIFS(Matrix[Size],"&gt;="&amp;A441,Matrix[Size],"&lt;="&amp;FLOOR(A441/0.8,1),Matrix[Day],"Mon",Matrix[Semester],"Semester 1")</f>
        <v>0</v>
      </c>
    </row>
    <row r="442" spans="1:2" x14ac:dyDescent="0.25">
      <c r="A442">
        <v>448</v>
      </c>
      <c r="B442">
        <f>COUNTIFS(Matrix[Size],"&gt;="&amp;A442,Matrix[Size],"&lt;="&amp;FLOOR(A442/0.8,1),Matrix[Day],"Mon",Matrix[Semester],"Semester 1")</f>
        <v>0</v>
      </c>
    </row>
    <row r="443" spans="1:2" x14ac:dyDescent="0.25">
      <c r="A443">
        <v>449</v>
      </c>
      <c r="B443">
        <f>COUNTIFS(Matrix[Size],"&gt;="&amp;A443,Matrix[Size],"&lt;="&amp;FLOOR(A443/0.8,1),Matrix[Day],"Mon",Matrix[Semester],"Semester 1")</f>
        <v>0</v>
      </c>
    </row>
    <row r="444" spans="1:2" x14ac:dyDescent="0.25">
      <c r="A444">
        <v>450</v>
      </c>
      <c r="B444">
        <f>COUNTIFS(Matrix[Size],"&gt;="&amp;A444,Matrix[Size],"&lt;="&amp;FLOOR(A444/0.8,1),Matrix[Day],"Mon",Matrix[Semester],"Semester 1")</f>
        <v>0</v>
      </c>
    </row>
    <row r="445" spans="1:2" x14ac:dyDescent="0.25">
      <c r="A445">
        <v>451</v>
      </c>
      <c r="B445">
        <f>COUNTIFS(Matrix[Size],"&gt;="&amp;A445,Matrix[Size],"&lt;="&amp;FLOOR(A445/0.8,1),Matrix[Day],"Mon",Matrix[Semester],"Semester 1")</f>
        <v>0</v>
      </c>
    </row>
    <row r="446" spans="1:2" x14ac:dyDescent="0.25">
      <c r="A446">
        <v>452</v>
      </c>
      <c r="B446">
        <f>COUNTIFS(Matrix[Size],"&gt;="&amp;A446,Matrix[Size],"&lt;="&amp;FLOOR(A446/0.8,1),Matrix[Day],"Mon",Matrix[Semester],"Semester 1")</f>
        <v>0</v>
      </c>
    </row>
    <row r="447" spans="1:2" x14ac:dyDescent="0.25">
      <c r="A447">
        <v>453</v>
      </c>
      <c r="B447">
        <f>COUNTIFS(Matrix[Size],"&gt;="&amp;A447,Matrix[Size],"&lt;="&amp;FLOOR(A447/0.8,1),Matrix[Day],"Mon",Matrix[Semester],"Semester 1")</f>
        <v>0</v>
      </c>
    </row>
    <row r="448" spans="1:2" x14ac:dyDescent="0.25">
      <c r="A448">
        <v>454</v>
      </c>
      <c r="B448">
        <f>COUNTIFS(Matrix[Size],"&gt;="&amp;A448,Matrix[Size],"&lt;="&amp;FLOOR(A448/0.8,1),Matrix[Day],"Mon",Matrix[Semester],"Semester 1")</f>
        <v>0</v>
      </c>
    </row>
    <row r="449" spans="1:2" x14ac:dyDescent="0.25">
      <c r="A449">
        <v>455</v>
      </c>
      <c r="B449">
        <f>COUNTIFS(Matrix[Size],"&gt;="&amp;A449,Matrix[Size],"&lt;="&amp;FLOOR(A449/0.8,1),Matrix[Day],"Mon",Matrix[Semester],"Semester 1")</f>
        <v>0</v>
      </c>
    </row>
    <row r="450" spans="1:2" x14ac:dyDescent="0.25">
      <c r="A450">
        <v>456</v>
      </c>
      <c r="B450">
        <f>COUNTIFS(Matrix[Size],"&gt;="&amp;A450,Matrix[Size],"&lt;="&amp;FLOOR(A450/0.8,1),Matrix[Day],"Mon",Matrix[Semester],"Semester 1")</f>
        <v>0</v>
      </c>
    </row>
    <row r="451" spans="1:2" x14ac:dyDescent="0.25">
      <c r="A451">
        <v>457</v>
      </c>
      <c r="B451">
        <f>COUNTIFS(Matrix[Size],"&gt;="&amp;A451,Matrix[Size],"&lt;="&amp;FLOOR(A451/0.8,1),Matrix[Day],"Mon",Matrix[Semester],"Semester 1")</f>
        <v>0</v>
      </c>
    </row>
    <row r="452" spans="1:2" x14ac:dyDescent="0.25">
      <c r="A452">
        <v>458</v>
      </c>
      <c r="B452">
        <f>COUNTIFS(Matrix[Size],"&gt;="&amp;A452,Matrix[Size],"&lt;="&amp;FLOOR(A452/0.8,1),Matrix[Day],"Mon",Matrix[Semester],"Semester 1")</f>
        <v>0</v>
      </c>
    </row>
    <row r="453" spans="1:2" x14ac:dyDescent="0.25">
      <c r="A453">
        <v>459</v>
      </c>
      <c r="B453">
        <f>COUNTIFS(Matrix[Size],"&gt;="&amp;A453,Matrix[Size],"&lt;="&amp;FLOOR(A453/0.8,1),Matrix[Day],"Mon",Matrix[Semester],"Semester 1")</f>
        <v>0</v>
      </c>
    </row>
    <row r="454" spans="1:2" x14ac:dyDescent="0.25">
      <c r="A454">
        <v>460</v>
      </c>
      <c r="B454">
        <f>COUNTIFS(Matrix[Size],"&gt;="&amp;A454,Matrix[Size],"&lt;="&amp;FLOOR(A454/0.8,1),Matrix[Day],"Mon",Matrix[Semester],"Semester 1")</f>
        <v>0</v>
      </c>
    </row>
    <row r="455" spans="1:2" x14ac:dyDescent="0.25">
      <c r="A455">
        <v>461</v>
      </c>
      <c r="B455">
        <f>COUNTIFS(Matrix[Size],"&gt;="&amp;A455,Matrix[Size],"&lt;="&amp;FLOOR(A455/0.8,1),Matrix[Day],"Mon",Matrix[Semester],"Semester 1")</f>
        <v>0</v>
      </c>
    </row>
    <row r="456" spans="1:2" x14ac:dyDescent="0.25">
      <c r="A456">
        <v>462</v>
      </c>
      <c r="B456">
        <f>COUNTIFS(Matrix[Size],"&gt;="&amp;A456,Matrix[Size],"&lt;="&amp;FLOOR(A456/0.8,1),Matrix[Day],"Mon",Matrix[Semester],"Semester 1")</f>
        <v>0</v>
      </c>
    </row>
    <row r="457" spans="1:2" x14ac:dyDescent="0.25">
      <c r="A457">
        <v>463</v>
      </c>
      <c r="B457">
        <f>COUNTIFS(Matrix[Size],"&gt;="&amp;A457,Matrix[Size],"&lt;="&amp;FLOOR(A457/0.8,1),Matrix[Day],"Mon",Matrix[Semester],"Semester 1")</f>
        <v>0</v>
      </c>
    </row>
    <row r="458" spans="1:2" x14ac:dyDescent="0.25">
      <c r="A458">
        <v>464</v>
      </c>
      <c r="B458">
        <f>COUNTIFS(Matrix[Size],"&gt;="&amp;A458,Matrix[Size],"&lt;="&amp;FLOOR(A458/0.8,1),Matrix[Day],"Mon",Matrix[Semester],"Semester 1")</f>
        <v>0</v>
      </c>
    </row>
    <row r="459" spans="1:2" x14ac:dyDescent="0.25">
      <c r="A459">
        <v>465</v>
      </c>
      <c r="B459">
        <f>COUNTIFS(Matrix[Size],"&gt;="&amp;A459,Matrix[Size],"&lt;="&amp;FLOOR(A459/0.8,1),Matrix[Day],"Mon",Matrix[Semester],"Semester 1")</f>
        <v>0</v>
      </c>
    </row>
    <row r="460" spans="1:2" x14ac:dyDescent="0.25">
      <c r="A460">
        <v>466</v>
      </c>
      <c r="B460">
        <f>COUNTIFS(Matrix[Size],"&gt;="&amp;A460,Matrix[Size],"&lt;="&amp;FLOOR(A460/0.8,1),Matrix[Day],"Mon",Matrix[Semester],"Semester 1")</f>
        <v>0</v>
      </c>
    </row>
    <row r="461" spans="1:2" x14ac:dyDescent="0.25">
      <c r="A461">
        <v>467</v>
      </c>
      <c r="B461">
        <f>COUNTIFS(Matrix[Size],"&gt;="&amp;A461,Matrix[Size],"&lt;="&amp;FLOOR(A461/0.8,1),Matrix[Day],"Mon",Matrix[Semester],"Semester 1")</f>
        <v>0</v>
      </c>
    </row>
    <row r="462" spans="1:2" x14ac:dyDescent="0.25">
      <c r="A462">
        <v>468</v>
      </c>
      <c r="B462">
        <f>COUNTIFS(Matrix[Size],"&gt;="&amp;A462,Matrix[Size],"&lt;="&amp;FLOOR(A462/0.8,1),Matrix[Day],"Mon",Matrix[Semester],"Semester 1")</f>
        <v>0</v>
      </c>
    </row>
    <row r="463" spans="1:2" x14ac:dyDescent="0.25">
      <c r="A463">
        <v>469</v>
      </c>
      <c r="B463">
        <f>COUNTIFS(Matrix[Size],"&gt;="&amp;A463,Matrix[Size],"&lt;="&amp;FLOOR(A463/0.8,1),Matrix[Day],"Mon",Matrix[Semester],"Semester 1")</f>
        <v>0</v>
      </c>
    </row>
    <row r="464" spans="1:2" x14ac:dyDescent="0.25">
      <c r="A464">
        <v>470</v>
      </c>
      <c r="B464">
        <f>COUNTIFS(Matrix[Size],"&gt;="&amp;A464,Matrix[Size],"&lt;="&amp;FLOOR(A464/0.8,1),Matrix[Day],"Mon",Matrix[Semester],"Semester 1")</f>
        <v>0</v>
      </c>
    </row>
    <row r="465" spans="1:2" x14ac:dyDescent="0.25">
      <c r="A465">
        <v>471</v>
      </c>
      <c r="B465">
        <f>COUNTIFS(Matrix[Size],"&gt;="&amp;A465,Matrix[Size],"&lt;="&amp;FLOOR(A465/0.8,1),Matrix[Day],"Mon",Matrix[Semester],"Semester 1")</f>
        <v>0</v>
      </c>
    </row>
    <row r="466" spans="1:2" x14ac:dyDescent="0.25">
      <c r="A466">
        <v>472</v>
      </c>
      <c r="B466">
        <f>COUNTIFS(Matrix[Size],"&gt;="&amp;A466,Matrix[Size],"&lt;="&amp;FLOOR(A466/0.8,1),Matrix[Day],"Mon",Matrix[Semester],"Semester 1")</f>
        <v>0</v>
      </c>
    </row>
    <row r="467" spans="1:2" x14ac:dyDescent="0.25">
      <c r="A467">
        <v>473</v>
      </c>
      <c r="B467">
        <f>COUNTIFS(Matrix[Size],"&gt;="&amp;A467,Matrix[Size],"&lt;="&amp;FLOOR(A467/0.8,1),Matrix[Day],"Mon",Matrix[Semester],"Semester 1")</f>
        <v>0</v>
      </c>
    </row>
    <row r="468" spans="1:2" x14ac:dyDescent="0.25">
      <c r="A468">
        <v>474</v>
      </c>
      <c r="B468">
        <f>COUNTIFS(Matrix[Size],"&gt;="&amp;A468,Matrix[Size],"&lt;="&amp;FLOOR(A468/0.8,1),Matrix[Day],"Mon",Matrix[Semester],"Semester 1")</f>
        <v>0</v>
      </c>
    </row>
    <row r="469" spans="1:2" x14ac:dyDescent="0.25">
      <c r="A469">
        <v>475</v>
      </c>
      <c r="B469">
        <f>COUNTIFS(Matrix[Size],"&gt;="&amp;A469,Matrix[Size],"&lt;="&amp;FLOOR(A469/0.8,1),Matrix[Day],"Mon",Matrix[Semester],"Semester 1")</f>
        <v>0</v>
      </c>
    </row>
    <row r="470" spans="1:2" x14ac:dyDescent="0.25">
      <c r="A470">
        <v>476</v>
      </c>
      <c r="B470">
        <f>COUNTIFS(Matrix[Size],"&gt;="&amp;A470,Matrix[Size],"&lt;="&amp;FLOOR(A470/0.8,1),Matrix[Day],"Mon",Matrix[Semester],"Semester 1")</f>
        <v>0</v>
      </c>
    </row>
    <row r="471" spans="1:2" x14ac:dyDescent="0.25">
      <c r="A471">
        <v>477</v>
      </c>
      <c r="B471">
        <f>COUNTIFS(Matrix[Size],"&gt;="&amp;A471,Matrix[Size],"&lt;="&amp;FLOOR(A471/0.8,1),Matrix[Day],"Mon",Matrix[Semester],"Semester 1")</f>
        <v>0</v>
      </c>
    </row>
    <row r="472" spans="1:2" x14ac:dyDescent="0.25">
      <c r="A472">
        <v>478</v>
      </c>
      <c r="B472">
        <f>COUNTIFS(Matrix[Size],"&gt;="&amp;A472,Matrix[Size],"&lt;="&amp;FLOOR(A472/0.8,1),Matrix[Day],"Mon",Matrix[Semester],"Semester 1")</f>
        <v>0</v>
      </c>
    </row>
    <row r="473" spans="1:2" x14ac:dyDescent="0.25">
      <c r="A473">
        <v>479</v>
      </c>
      <c r="B473">
        <f>COUNTIFS(Matrix[Size],"&gt;="&amp;A473,Matrix[Size],"&lt;="&amp;FLOOR(A473/0.8,1),Matrix[Day],"Mon",Matrix[Semester],"Semester 1")</f>
        <v>0</v>
      </c>
    </row>
    <row r="474" spans="1:2" x14ac:dyDescent="0.25">
      <c r="A474">
        <v>480</v>
      </c>
      <c r="B474">
        <f>COUNTIFS(Matrix[Size],"&gt;="&amp;A474,Matrix[Size],"&lt;="&amp;FLOOR(A474/0.8,1),Matrix[Day],"Mon",Matrix[Semester],"Semester 1")</f>
        <v>0</v>
      </c>
    </row>
    <row r="475" spans="1:2" x14ac:dyDescent="0.25">
      <c r="A475">
        <v>481</v>
      </c>
      <c r="B475">
        <f>COUNTIFS(Matrix[Size],"&gt;="&amp;A475,Matrix[Size],"&lt;="&amp;FLOOR(A475/0.8,1),Matrix[Day],"Mon",Matrix[Semester],"Semester 1")</f>
        <v>0</v>
      </c>
    </row>
    <row r="476" spans="1:2" x14ac:dyDescent="0.25">
      <c r="A476">
        <v>482</v>
      </c>
      <c r="B476">
        <f>COUNTIFS(Matrix[Size],"&gt;="&amp;A476,Matrix[Size],"&lt;="&amp;FLOOR(A476/0.8,1),Matrix[Day],"Mon",Matrix[Semester],"Semester 1")</f>
        <v>0</v>
      </c>
    </row>
    <row r="477" spans="1:2" x14ac:dyDescent="0.25">
      <c r="A477">
        <v>483</v>
      </c>
      <c r="B477">
        <f>COUNTIFS(Matrix[Size],"&gt;="&amp;A477,Matrix[Size],"&lt;="&amp;FLOOR(A477/0.8,1),Matrix[Day],"Mon",Matrix[Semester],"Semester 1")</f>
        <v>0</v>
      </c>
    </row>
    <row r="478" spans="1:2" x14ac:dyDescent="0.25">
      <c r="A478">
        <v>484</v>
      </c>
      <c r="B478">
        <f>COUNTIFS(Matrix[Size],"&gt;="&amp;A478,Matrix[Size],"&lt;="&amp;FLOOR(A478/0.8,1),Matrix[Day],"Mon",Matrix[Semester],"Semester 1")</f>
        <v>0</v>
      </c>
    </row>
    <row r="479" spans="1:2" x14ac:dyDescent="0.25">
      <c r="A479">
        <v>485</v>
      </c>
      <c r="B479">
        <f>COUNTIFS(Matrix[Size],"&gt;="&amp;A479,Matrix[Size],"&lt;="&amp;FLOOR(A479/0.8,1),Matrix[Day],"Mon",Matrix[Semester],"Semester 1")</f>
        <v>0</v>
      </c>
    </row>
    <row r="480" spans="1:2" x14ac:dyDescent="0.25">
      <c r="A480">
        <v>486</v>
      </c>
      <c r="B480">
        <f>COUNTIFS(Matrix[Size],"&gt;="&amp;A480,Matrix[Size],"&lt;="&amp;FLOOR(A480/0.8,1),Matrix[Day],"Mon",Matrix[Semester],"Semester 1")</f>
        <v>0</v>
      </c>
    </row>
    <row r="481" spans="1:2" x14ac:dyDescent="0.25">
      <c r="A481">
        <v>487</v>
      </c>
      <c r="B481">
        <f>COUNTIFS(Matrix[Size],"&gt;="&amp;A481,Matrix[Size],"&lt;="&amp;FLOOR(A481/0.8,1),Matrix[Day],"Mon",Matrix[Semester],"Semester 1")</f>
        <v>0</v>
      </c>
    </row>
    <row r="482" spans="1:2" x14ac:dyDescent="0.25">
      <c r="A482">
        <v>488</v>
      </c>
      <c r="B482">
        <f>COUNTIFS(Matrix[Size],"&gt;="&amp;A482,Matrix[Size],"&lt;="&amp;FLOOR(A482/0.8,1),Matrix[Day],"Mon",Matrix[Semester],"Semester 1")</f>
        <v>0</v>
      </c>
    </row>
    <row r="483" spans="1:2" x14ac:dyDescent="0.25">
      <c r="A483">
        <v>489</v>
      </c>
      <c r="B483">
        <f>COUNTIFS(Matrix[Size],"&gt;="&amp;A483,Matrix[Size],"&lt;="&amp;FLOOR(A483/0.8,1),Matrix[Day],"Mon",Matrix[Semester],"Semester 1")</f>
        <v>0</v>
      </c>
    </row>
    <row r="484" spans="1:2" x14ac:dyDescent="0.25">
      <c r="A484">
        <v>490</v>
      </c>
      <c r="B484">
        <f>COUNTIFS(Matrix[Size],"&gt;="&amp;A484,Matrix[Size],"&lt;="&amp;FLOOR(A484/0.8,1),Matrix[Day],"Mon",Matrix[Semester],"Semester 1")</f>
        <v>0</v>
      </c>
    </row>
    <row r="485" spans="1:2" x14ac:dyDescent="0.25">
      <c r="A485">
        <v>491</v>
      </c>
      <c r="B485">
        <f>COUNTIFS(Matrix[Size],"&gt;="&amp;A485,Matrix[Size],"&lt;="&amp;FLOOR(A485/0.8,1),Matrix[Day],"Mon",Matrix[Semester],"Semester 1")</f>
        <v>0</v>
      </c>
    </row>
    <row r="486" spans="1:2" x14ac:dyDescent="0.25">
      <c r="A486">
        <v>492</v>
      </c>
      <c r="B486">
        <f>COUNTIFS(Matrix[Size],"&gt;="&amp;A486,Matrix[Size],"&lt;="&amp;FLOOR(A486/0.8,1),Matrix[Day],"Mon",Matrix[Semester],"Semester 1")</f>
        <v>0</v>
      </c>
    </row>
    <row r="487" spans="1:2" x14ac:dyDescent="0.25">
      <c r="A487">
        <v>493</v>
      </c>
      <c r="B487">
        <f>COUNTIFS(Matrix[Size],"&gt;="&amp;A487,Matrix[Size],"&lt;="&amp;FLOOR(A487/0.8,1),Matrix[Day],"Mon",Matrix[Semester],"Semester 1")</f>
        <v>0</v>
      </c>
    </row>
    <row r="488" spans="1:2" x14ac:dyDescent="0.25">
      <c r="A488">
        <v>494</v>
      </c>
      <c r="B488">
        <f>COUNTIFS(Matrix[Size],"&gt;="&amp;A488,Matrix[Size],"&lt;="&amp;FLOOR(A488/0.8,1),Matrix[Day],"Mon",Matrix[Semester],"Semester 1")</f>
        <v>0</v>
      </c>
    </row>
    <row r="489" spans="1:2" x14ac:dyDescent="0.25">
      <c r="A489">
        <v>495</v>
      </c>
      <c r="B489">
        <f>COUNTIFS(Matrix[Size],"&gt;="&amp;A489,Matrix[Size],"&lt;="&amp;FLOOR(A489/0.8,1),Matrix[Day],"Mon",Matrix[Semester],"Semester 1")</f>
        <v>0</v>
      </c>
    </row>
    <row r="490" spans="1:2" x14ac:dyDescent="0.25">
      <c r="A490">
        <v>496</v>
      </c>
      <c r="B490">
        <f>COUNTIFS(Matrix[Size],"&gt;="&amp;A490,Matrix[Size],"&lt;="&amp;FLOOR(A490/0.8,1),Matrix[Day],"Mon",Matrix[Semester],"Semester 1")</f>
        <v>0</v>
      </c>
    </row>
    <row r="491" spans="1:2" x14ac:dyDescent="0.25">
      <c r="A491">
        <v>497</v>
      </c>
      <c r="B491">
        <f>COUNTIFS(Matrix[Size],"&gt;="&amp;A491,Matrix[Size],"&lt;="&amp;FLOOR(A491/0.8,1),Matrix[Day],"Mon",Matrix[Semester],"Semester 1")</f>
        <v>0</v>
      </c>
    </row>
    <row r="492" spans="1:2" x14ac:dyDescent="0.25">
      <c r="A492">
        <v>498</v>
      </c>
      <c r="B492">
        <f>COUNTIFS(Matrix[Size],"&gt;="&amp;A492,Matrix[Size],"&lt;="&amp;FLOOR(A492/0.8,1),Matrix[Day],"Mon",Matrix[Semester],"Semester 1")</f>
        <v>0</v>
      </c>
    </row>
    <row r="493" spans="1:2" x14ac:dyDescent="0.25">
      <c r="A493">
        <v>499</v>
      </c>
      <c r="B493">
        <f>COUNTIFS(Matrix[Size],"&gt;="&amp;A493,Matrix[Size],"&lt;="&amp;FLOOR(A493/0.8,1),Matrix[Day],"Mon",Matrix[Semester],"Semester 1")</f>
        <v>0</v>
      </c>
    </row>
    <row r="494" spans="1:2" x14ac:dyDescent="0.25">
      <c r="A494">
        <v>500</v>
      </c>
      <c r="B494">
        <f>COUNTIFS(Matrix[Size],"&gt;="&amp;A494,Matrix[Size],"&lt;="&amp;FLOOR(A494/0.8,1),Matrix[Day],"Mon",Matrix[Semester],"Semester 1")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</vt:lpstr>
      <vt:lpstr>Heatmap</vt:lpstr>
      <vt:lpstr>Room Sizes Breakdown</vt:lpstr>
      <vt:lpstr>Availability Matrix</vt:lpstr>
      <vt:lpstr>Size Graph Figures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Werry</dc:creator>
  <cp:keywords/>
  <dc:description/>
  <cp:lastModifiedBy>Jonathan Werry</cp:lastModifiedBy>
  <cp:revision/>
  <dcterms:created xsi:type="dcterms:W3CDTF">2024-01-23T14:24:32Z</dcterms:created>
  <dcterms:modified xsi:type="dcterms:W3CDTF">2025-03-06T15:20:17Z</dcterms:modified>
  <cp:category/>
  <cp:contentStatus/>
</cp:coreProperties>
</file>