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gla-my.sharepoint.com/personal/mary_ryan_glasgow_ac_uk/Documents/Funding - Applications, Awards &amp; Processes/GCID Small Grants 2025-26/GCID Small Grants 2025-26 - Call Documents/"/>
    </mc:Choice>
  </mc:AlternateContent>
  <xr:revisionPtr revIDLastSave="59" documentId="8_{20DF9089-04F6-4597-BE61-4512E38B1459}" xr6:coauthVersionLast="47" xr6:coauthVersionMax="47" xr10:uidLastSave="{65E897ED-9DFC-4820-A8B2-CEEB9CACEA8F}"/>
  <bookViews>
    <workbookView xWindow="-108" yWindow="-108" windowWidth="30936" windowHeight="16776" xr2:uid="{00000000-000D-0000-FFFF-FFFF00000000}"/>
  </bookViews>
  <sheets>
    <sheet name="Costing template" sheetId="1" r:id="rId1"/>
    <sheet name="Sheet1" sheetId="3" state="hidden" r:id="rId2"/>
    <sheet name="data" sheetId="2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C37" i="2" l="1"/>
  <c r="C36" i="2"/>
  <c r="C34" i="2"/>
  <c r="C33" i="2"/>
  <c r="C32" i="2"/>
  <c r="C31" i="2"/>
  <c r="F15" i="2"/>
  <c r="G15" i="2" s="1"/>
  <c r="F14" i="2"/>
  <c r="G14" i="2" s="1"/>
  <c r="F13" i="2"/>
  <c r="G13" i="2" s="1"/>
  <c r="F12" i="2"/>
  <c r="G12" i="2" s="1"/>
  <c r="F11" i="2"/>
  <c r="G11" i="2" s="1"/>
  <c r="F10" i="2"/>
  <c r="G10" i="2" s="1"/>
  <c r="F9" i="2"/>
  <c r="G9" i="2" s="1"/>
  <c r="F8" i="2"/>
  <c r="G8" i="2" s="1"/>
  <c r="F7" i="2"/>
  <c r="G7" i="2" s="1"/>
  <c r="F6" i="2"/>
  <c r="G6" i="2" s="1"/>
  <c r="F5" i="2"/>
  <c r="G5" i="2" s="1"/>
  <c r="F4" i="2"/>
  <c r="G4" i="2" s="1"/>
  <c r="F3" i="2"/>
  <c r="G3" i="2" s="1"/>
  <c r="B51" i="2"/>
  <c r="F22" i="1"/>
  <c r="B46" i="2"/>
  <c r="L31" i="2" l="1"/>
  <c r="G42" i="1" l="1"/>
  <c r="F18" i="1" l="1"/>
  <c r="F19" i="1"/>
  <c r="F20" i="1"/>
  <c r="F21" i="1"/>
  <c r="F24" i="1"/>
  <c r="F25" i="1"/>
  <c r="F26" i="1"/>
  <c r="D42" i="1"/>
  <c r="B15" i="2"/>
  <c r="F42" i="1" l="1"/>
  <c r="E42" i="1"/>
  <c r="B48" i="2" l="1"/>
  <c r="B49" i="2"/>
  <c r="B50" i="2"/>
  <c r="B47" i="2"/>
  <c r="A48" i="2"/>
  <c r="I19" i="1" s="1"/>
  <c r="A46" i="2"/>
  <c r="I17" i="1" s="1"/>
  <c r="A51" i="2"/>
  <c r="I22" i="1" s="1"/>
  <c r="A49" i="2"/>
  <c r="I20" i="1" s="1"/>
  <c r="A50" i="2"/>
  <c r="I21" i="1" s="1"/>
  <c r="A47" i="2"/>
  <c r="I18" i="1" s="1"/>
  <c r="A55" i="2"/>
  <c r="I26" i="1" s="1"/>
  <c r="J26" i="1" s="1"/>
  <c r="A54" i="2"/>
  <c r="I25" i="1" s="1"/>
  <c r="A53" i="2"/>
  <c r="I24" i="1" s="1"/>
  <c r="J21" i="1" l="1"/>
  <c r="J19" i="1"/>
  <c r="J20" i="1"/>
  <c r="J18" i="1"/>
  <c r="J17" i="1"/>
  <c r="J22" i="1"/>
  <c r="I28" i="1"/>
  <c r="H31" i="1" s="1"/>
  <c r="J25" i="1"/>
  <c r="J24" i="1" l="1"/>
  <c r="J28" i="1" s="1"/>
  <c r="H42" i="1"/>
  <c r="H44" i="1" s="1"/>
</calcChain>
</file>

<file path=xl/sharedStrings.xml><?xml version="1.0" encoding="utf-8"?>
<sst xmlns="http://schemas.openxmlformats.org/spreadsheetml/2006/main" count="136" uniqueCount="98">
  <si>
    <t>Type of project</t>
  </si>
  <si>
    <t>School</t>
  </si>
  <si>
    <t>College</t>
  </si>
  <si>
    <t>Principal Investigator</t>
  </si>
  <si>
    <t>College (will auto-populate)</t>
  </si>
  <si>
    <t>Months</t>
  </si>
  <si>
    <t>Salary cost</t>
  </si>
  <si>
    <t>Total cost</t>
  </si>
  <si>
    <t>% time input</t>
  </si>
  <si>
    <t>Consumables</t>
  </si>
  <si>
    <t>Indirects</t>
  </si>
  <si>
    <t>Estates</t>
  </si>
  <si>
    <t>Tech Infra</t>
  </si>
  <si>
    <t>Total</t>
  </si>
  <si>
    <t>Monthly</t>
  </si>
  <si>
    <t>Social Science - all Schools</t>
  </si>
  <si>
    <t>CoSE - all Schools except Maths &amp; Stats</t>
  </si>
  <si>
    <t>CoSE - Maths &amp; Stats</t>
  </si>
  <si>
    <t>MVLS - HW - General Practice and Primary Care</t>
  </si>
  <si>
    <t>MVLS - HW - Mental Health and Wellbeing</t>
  </si>
  <si>
    <t>MVLS - HW - Public Health</t>
  </si>
  <si>
    <t>MVLS - HW - Health Economics and Health Technology Assessment</t>
  </si>
  <si>
    <t>MVLS - HW - MRC/CSO Unit</t>
  </si>
  <si>
    <t>MVLS - HW - Robertson Centre</t>
  </si>
  <si>
    <t>MVLS</t>
  </si>
  <si>
    <t>Social Sciences</t>
  </si>
  <si>
    <t>Science &amp; Engineering</t>
  </si>
  <si>
    <t>Estates lab</t>
  </si>
  <si>
    <t>Estates non-lab</t>
  </si>
  <si>
    <t>Grade</t>
  </si>
  <si>
    <t>Monthly salary cost</t>
  </si>
  <si>
    <t>Monthly Est/Ind</t>
  </si>
  <si>
    <t>OTHER COSTS</t>
  </si>
  <si>
    <t>Total for Partner</t>
  </si>
  <si>
    <t>Total cost estimate to add to application form</t>
  </si>
  <si>
    <t>select from list</t>
  </si>
  <si>
    <t>MVLS RI Health &amp; Wellbeing</t>
  </si>
  <si>
    <t>CoSE (excl Mathematics &amp; Statistics)</t>
  </si>
  <si>
    <t>CoSE Mathematics &amp; Statistics</t>
  </si>
  <si>
    <t>CoSS</t>
  </si>
  <si>
    <t>University Services</t>
  </si>
  <si>
    <t>Infrastructure Tech</t>
  </si>
  <si>
    <t>Annual salary cost</t>
  </si>
  <si>
    <t>DRAFT COSTING</t>
  </si>
  <si>
    <t>Staff Costs</t>
  </si>
  <si>
    <t>Overheads</t>
  </si>
  <si>
    <t>Travel</t>
  </si>
  <si>
    <t>Accommodation</t>
  </si>
  <si>
    <t>Subsistence</t>
  </si>
  <si>
    <t>Venue Hire</t>
  </si>
  <si>
    <t>Other costs (please specify)</t>
  </si>
  <si>
    <t>Role</t>
  </si>
  <si>
    <t>Research project type</t>
  </si>
  <si>
    <t>Please input details into the yellow cells and the template will calculate a draft cost for you</t>
  </si>
  <si>
    <t>Eligible for funding?</t>
  </si>
  <si>
    <t>Yes</t>
  </si>
  <si>
    <t>No</t>
  </si>
  <si>
    <t>PI/Co-I?</t>
  </si>
  <si>
    <t>PI</t>
  </si>
  <si>
    <t>Co-I</t>
  </si>
  <si>
    <t>Research/Teaching Grade 6</t>
  </si>
  <si>
    <t>Research/Teaching Grade 7</t>
  </si>
  <si>
    <t>Research/Teaching Grade 8</t>
  </si>
  <si>
    <t>Research/Teaching Grade 9</t>
  </si>
  <si>
    <t>Professor</t>
  </si>
  <si>
    <t>Tech /Admin grade 6</t>
  </si>
  <si>
    <t>Tech /Admin grade 5</t>
  </si>
  <si>
    <t>Project Coordinator</t>
  </si>
  <si>
    <t>Tech/Admin Staff</t>
  </si>
  <si>
    <t>Monthly salary cost R&amp;T</t>
  </si>
  <si>
    <t>Monthly salary cost Tech/Admin</t>
  </si>
  <si>
    <t>Please also complete an entry  below</t>
  </si>
  <si>
    <t xml:space="preserve"> </t>
  </si>
  <si>
    <t>Please consult your PC if you</t>
  </si>
  <si>
    <t>are unsure of eligibility</t>
  </si>
  <si>
    <t>Research/Teaching staff (including Investigators)</t>
  </si>
  <si>
    <t>Pump Priming</t>
  </si>
  <si>
    <t>Meetings</t>
  </si>
  <si>
    <t>Arts &amp; Humanities - all Schools</t>
  </si>
  <si>
    <t>Arts &amp; Humanities</t>
  </si>
  <si>
    <t>MVLS - all Schools except SHW</t>
  </si>
  <si>
    <t>MVLS (excl Health &amp; Wellbeing)</t>
  </si>
  <si>
    <t>MVLS - School of Health &amp; Wellbeing</t>
  </si>
  <si>
    <t>Insert name of the PC who confirmed the costings</t>
  </si>
  <si>
    <t>Activity Duration</t>
  </si>
  <si>
    <t>maximum 8 months</t>
  </si>
  <si>
    <t>Project Title</t>
  </si>
  <si>
    <t>Activity start date</t>
  </si>
  <si>
    <t>Activity end date</t>
  </si>
  <si>
    <t>[Insert Partner Name]</t>
  </si>
  <si>
    <t>University of Glasgow</t>
  </si>
  <si>
    <t>School (please specify)</t>
  </si>
  <si>
    <t xml:space="preserve">School location </t>
  </si>
  <si>
    <t>GCID Small Grants 2025-26</t>
  </si>
  <si>
    <t>No expenditure or activities are permitted after July 31, 2026</t>
  </si>
  <si>
    <r>
      <t>UofG staff on fixed term contracts/open-ended contracts with a specified funding end date and planned hires (</t>
    </r>
    <r>
      <rPr>
        <b/>
        <sz val="11"/>
        <color theme="1"/>
        <rFont val="Calibri"/>
        <family val="2"/>
        <scheme val="minor"/>
      </rPr>
      <t>maximum of 6 months</t>
    </r>
    <r>
      <rPr>
        <sz val="11"/>
        <color theme="1"/>
        <rFont val="Calibri"/>
        <family val="2"/>
        <scheme val="minor"/>
      </rPr>
      <t xml:space="preserve">)/contract extensions </t>
    </r>
    <r>
      <rPr>
        <b/>
        <sz val="11"/>
        <color theme="1"/>
        <rFont val="Calibri"/>
        <family val="2"/>
        <scheme val="minor"/>
      </rPr>
      <t>ARE</t>
    </r>
    <r>
      <rPr>
        <sz val="11"/>
        <color theme="1"/>
        <rFont val="Calibri"/>
        <family val="2"/>
        <scheme val="minor"/>
      </rPr>
      <t xml:space="preserve"> eligible for funding, including  PIs and Co-Is. This applies to all job families</t>
    </r>
  </si>
  <si>
    <r>
      <t xml:space="preserve">UofG staff on open-ended contracts with no stated funding end date </t>
    </r>
    <r>
      <rPr>
        <b/>
        <sz val="11"/>
        <color theme="1"/>
        <rFont val="Calibri"/>
        <family val="2"/>
        <scheme val="minor"/>
      </rPr>
      <t>ARE NOT</t>
    </r>
    <r>
      <rPr>
        <sz val="11"/>
        <color theme="1"/>
        <rFont val="Calibri"/>
        <family val="2"/>
        <scheme val="minor"/>
      </rPr>
      <t xml:space="preserve"> eligible for funding, but please complete entry/ies below, indicating 'No' in the column 'Eligible for Funding'</t>
    </r>
  </si>
  <si>
    <t>Recommended to be no earlier than October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</si>
</sst>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£&quot;#,##0"/>
    <numFmt numFmtId="165" formatCode="&quot;£&quot;#,##0.00"/>
    <numFmt numFmtId="166" formatCode="0.0"/>
    <numFmt numFmtId="167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name val="Calibri"/>
      <family val="2"/>
    </font>
    <font>
      <u/>
      <sz val="11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vertical="center"/>
    </xf>
    <xf numFmtId="0" fontId="0" fillId="0" borderId="8" xfId="0" applyBorder="1"/>
    <xf numFmtId="0" fontId="9" fillId="0" borderId="5" xfId="0" applyFont="1" applyBorder="1" applyAlignment="1">
      <alignment vertical="center"/>
    </xf>
    <xf numFmtId="0" fontId="0" fillId="0" borderId="16" xfId="0" applyBorder="1"/>
    <xf numFmtId="0" fontId="0" fillId="0" borderId="6" xfId="0" applyBorder="1"/>
    <xf numFmtId="0" fontId="3" fillId="0" borderId="8" xfId="0" applyFont="1" applyBorder="1" applyAlignment="1">
      <alignment vertical="center"/>
    </xf>
    <xf numFmtId="0" fontId="0" fillId="0" borderId="9" xfId="0" applyBorder="1"/>
    <xf numFmtId="0" fontId="3" fillId="0" borderId="8" xfId="0" applyFont="1" applyBorder="1"/>
    <xf numFmtId="0" fontId="3" fillId="0" borderId="11" xfId="0" applyFont="1" applyBorder="1" applyAlignment="1">
      <alignment vertical="center"/>
    </xf>
    <xf numFmtId="0" fontId="0" fillId="0" borderId="17" xfId="0" applyBorder="1"/>
    <xf numFmtId="0" fontId="0" fillId="0" borderId="12" xfId="0" applyBorder="1"/>
    <xf numFmtId="0" fontId="0" fillId="0" borderId="5" xfId="0" applyBorder="1"/>
    <xf numFmtId="0" fontId="8" fillId="0" borderId="16" xfId="0" applyFont="1" applyBorder="1" applyAlignment="1">
      <alignment horizontal="right" wrapText="1"/>
    </xf>
    <xf numFmtId="0" fontId="0" fillId="0" borderId="6" xfId="0" applyBorder="1" applyAlignment="1">
      <alignment horizontal="right"/>
    </xf>
    <xf numFmtId="0" fontId="8" fillId="0" borderId="8" xfId="0" applyFont="1" applyBorder="1"/>
    <xf numFmtId="167" fontId="0" fillId="0" borderId="0" xfId="1" applyNumberFormat="1" applyFont="1" applyBorder="1"/>
    <xf numFmtId="0" fontId="0" fillId="0" borderId="11" xfId="0" applyBorder="1"/>
    <xf numFmtId="167" fontId="0" fillId="0" borderId="17" xfId="1" applyNumberFormat="1" applyFont="1" applyBorder="1"/>
    <xf numFmtId="0" fontId="0" fillId="0" borderId="7" xfId="0" applyBorder="1"/>
    <xf numFmtId="0" fontId="0" fillId="0" borderId="10" xfId="0" applyBorder="1"/>
    <xf numFmtId="0" fontId="4" fillId="0" borderId="5" xfId="0" applyFont="1" applyBorder="1"/>
    <xf numFmtId="0" fontId="4" fillId="0" borderId="6" xfId="0" applyFont="1" applyBorder="1"/>
    <xf numFmtId="2" fontId="0" fillId="0" borderId="8" xfId="0" applyNumberFormat="1" applyBorder="1"/>
    <xf numFmtId="2" fontId="0" fillId="0" borderId="9" xfId="0" applyNumberFormat="1" applyBorder="1"/>
    <xf numFmtId="2" fontId="0" fillId="0" borderId="12" xfId="0" applyNumberFormat="1" applyBorder="1"/>
    <xf numFmtId="0" fontId="0" fillId="0" borderId="8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7" xfId="0" applyBorder="1" applyAlignment="1">
      <alignment vertical="center"/>
    </xf>
    <xf numFmtId="167" fontId="0" fillId="0" borderId="9" xfId="1" applyNumberFormat="1" applyFont="1" applyBorder="1"/>
    <xf numFmtId="167" fontId="0" fillId="0" borderId="12" xfId="1" applyNumberFormat="1" applyFont="1" applyBorder="1"/>
    <xf numFmtId="0" fontId="0" fillId="0" borderId="13" xfId="0" applyBorder="1"/>
    <xf numFmtId="0" fontId="0" fillId="2" borderId="7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13" xfId="0" applyFill="1" applyBorder="1" applyAlignment="1" applyProtection="1">
      <alignment vertical="center"/>
      <protection locked="0"/>
    </xf>
    <xf numFmtId="0" fontId="7" fillId="2" borderId="10" xfId="0" applyFont="1" applyFill="1" applyBorder="1" applyAlignment="1" applyProtection="1">
      <alignment horizontal="right" vertical="center"/>
      <protection locked="0"/>
    </xf>
    <xf numFmtId="164" fontId="0" fillId="2" borderId="10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9" fontId="0" fillId="2" borderId="7" xfId="2" applyFont="1" applyFill="1" applyBorder="1" applyAlignment="1" applyProtection="1">
      <alignment horizontal="left" vertical="center"/>
      <protection locked="0"/>
    </xf>
    <xf numFmtId="9" fontId="0" fillId="2" borderId="10" xfId="2" applyFont="1" applyFill="1" applyBorder="1" applyAlignment="1" applyProtection="1">
      <alignment horizontal="left" vertical="center"/>
      <protection locked="0"/>
    </xf>
    <xf numFmtId="9" fontId="0" fillId="2" borderId="13" xfId="2" applyFont="1" applyFill="1" applyBorder="1" applyAlignment="1" applyProtection="1">
      <alignment horizontal="left" vertical="center"/>
      <protection locked="0"/>
    </xf>
    <xf numFmtId="2" fontId="0" fillId="0" borderId="8" xfId="0" applyNumberFormat="1" applyBorder="1" applyAlignment="1">
      <alignment horizontal="right"/>
    </xf>
    <xf numFmtId="2" fontId="0" fillId="0" borderId="11" xfId="0" applyNumberFormat="1" applyBorder="1" applyAlignment="1">
      <alignment horizontal="right"/>
    </xf>
    <xf numFmtId="2" fontId="4" fillId="0" borderId="8" xfId="0" applyNumberFormat="1" applyFont="1" applyBorder="1"/>
    <xf numFmtId="167" fontId="0" fillId="0" borderId="16" xfId="1" applyNumberFormat="1" applyFont="1" applyBorder="1"/>
    <xf numFmtId="167" fontId="0" fillId="0" borderId="0" xfId="1" applyNumberFormat="1" applyFont="1" applyFill="1" applyBorder="1"/>
    <xf numFmtId="164" fontId="0" fillId="2" borderId="18" xfId="0" applyNumberFormat="1" applyFill="1" applyBorder="1" applyAlignment="1" applyProtection="1">
      <alignment vertical="center"/>
      <protection locked="0"/>
    </xf>
    <xf numFmtId="9" fontId="0" fillId="0" borderId="0" xfId="2" applyFont="1" applyFill="1" applyBorder="1" applyAlignment="1" applyProtection="1">
      <alignment horizontal="center" vertical="center"/>
    </xf>
    <xf numFmtId="9" fontId="0" fillId="0" borderId="0" xfId="2" applyFont="1" applyBorder="1" applyAlignment="1" applyProtection="1">
      <alignment vertical="center"/>
    </xf>
    <xf numFmtId="1" fontId="5" fillId="0" borderId="0" xfId="2" applyNumberFormat="1" applyFont="1" applyAlignment="1" applyProtection="1">
      <alignment horizontal="left" vertical="center"/>
    </xf>
    <xf numFmtId="9" fontId="0" fillId="0" borderId="0" xfId="2" applyFont="1" applyFill="1" applyBorder="1" applyAlignment="1" applyProtection="1">
      <alignment horizontal="left" vertical="center"/>
    </xf>
    <xf numFmtId="166" fontId="0" fillId="0" borderId="0" xfId="2" applyNumberFormat="1" applyFont="1" applyFill="1" applyBorder="1" applyAlignment="1" applyProtection="1">
      <alignment horizontal="left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vertical="center"/>
      <protection locked="0"/>
    </xf>
    <xf numFmtId="14" fontId="0" fillId="2" borderId="1" xfId="0" applyNumberFormat="1" applyFill="1" applyBorder="1" applyAlignment="1" applyProtection="1">
      <alignment vertical="center"/>
      <protection locked="0"/>
    </xf>
    <xf numFmtId="14" fontId="0" fillId="2" borderId="3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9" fontId="0" fillId="0" borderId="2" xfId="2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</xf>
    <xf numFmtId="0" fontId="5" fillId="0" borderId="15" xfId="0" applyFont="1" applyBorder="1" applyAlignment="1" applyProtection="1">
      <alignment horizontal="right" vertical="center"/>
    </xf>
    <xf numFmtId="164" fontId="5" fillId="0" borderId="4" xfId="0" applyNumberFormat="1" applyFont="1" applyBorder="1" applyAlignment="1" applyProtection="1">
      <alignment vertical="center"/>
    </xf>
    <xf numFmtId="164" fontId="0" fillId="0" borderId="0" xfId="0" applyNumberFormat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right" vertical="center"/>
    </xf>
    <xf numFmtId="164" fontId="2" fillId="3" borderId="4" xfId="0" applyNumberFormat="1" applyFon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0" borderId="14" xfId="0" applyBorder="1" applyAlignment="1" applyProtection="1">
      <alignment horizontal="center" vertical="center" wrapText="1"/>
    </xf>
    <xf numFmtId="164" fontId="0" fillId="5" borderId="10" xfId="0" applyNumberFormat="1" applyFill="1" applyBorder="1" applyAlignment="1" applyProtection="1">
      <alignment vertical="center"/>
    </xf>
    <xf numFmtId="0" fontId="5" fillId="0" borderId="14" xfId="0" applyFont="1" applyBorder="1" applyAlignment="1" applyProtection="1">
      <alignment horizontal="right" vertical="center" wrapText="1"/>
    </xf>
    <xf numFmtId="0" fontId="7" fillId="0" borderId="10" xfId="0" applyFont="1" applyBorder="1" applyAlignment="1" applyProtection="1">
      <alignment horizontal="right" vertical="center"/>
    </xf>
    <xf numFmtId="165" fontId="0" fillId="0" borderId="0" xfId="0" applyNumberFormat="1" applyAlignment="1" applyProtection="1">
      <alignment vertical="center"/>
    </xf>
    <xf numFmtId="164" fontId="0" fillId="5" borderId="4" xfId="0" applyNumberFormat="1" applyFill="1" applyBorder="1" applyAlignment="1" applyProtection="1">
      <alignment vertical="center"/>
    </xf>
    <xf numFmtId="164" fontId="0" fillId="0" borderId="8" xfId="0" applyNumberFormat="1" applyBorder="1" applyAlignment="1" applyProtection="1">
      <alignment vertical="center"/>
    </xf>
    <xf numFmtId="0" fontId="0" fillId="0" borderId="0" xfId="0" applyProtection="1"/>
    <xf numFmtId="0" fontId="0" fillId="0" borderId="0" xfId="0" applyAlignment="1" applyProtection="1">
      <alignment horizontal="right" vertical="center"/>
    </xf>
    <xf numFmtId="0" fontId="5" fillId="0" borderId="2" xfId="0" applyFont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0" borderId="2" xfId="0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0" fillId="4" borderId="5" xfId="0" applyFill="1" applyBorder="1" applyAlignment="1" applyProtection="1">
      <alignment horizontal="left" vertical="center" wrapText="1"/>
    </xf>
    <xf numFmtId="0" fontId="0" fillId="4" borderId="16" xfId="0" applyFill="1" applyBorder="1" applyAlignment="1" applyProtection="1">
      <alignment horizontal="left" vertical="center" wrapText="1"/>
    </xf>
    <xf numFmtId="0" fontId="0" fillId="4" borderId="11" xfId="0" applyFill="1" applyBorder="1" applyAlignment="1" applyProtection="1">
      <alignment horizontal="left" vertical="center"/>
    </xf>
    <xf numFmtId="0" fontId="0" fillId="4" borderId="17" xfId="0" applyFill="1" applyBorder="1" applyAlignment="1" applyProtection="1">
      <alignment horizontal="left" vertical="center"/>
    </xf>
    <xf numFmtId="0" fontId="5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right" vertical="center" wrapText="1"/>
    </xf>
    <xf numFmtId="0" fontId="4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0" fillId="4" borderId="1" xfId="0" applyFill="1" applyBorder="1" applyAlignment="1" applyProtection="1">
      <alignment vertical="center"/>
    </xf>
    <xf numFmtId="0" fontId="0" fillId="4" borderId="2" xfId="0" applyFill="1" applyBorder="1" applyAlignment="1" applyProtection="1">
      <alignment vertical="center"/>
    </xf>
    <xf numFmtId="0" fontId="0" fillId="4" borderId="3" xfId="0" applyFill="1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4" borderId="13" xfId="0" applyFill="1" applyBorder="1" applyAlignment="1" applyProtection="1">
      <alignment vertical="center" wrapText="1"/>
    </xf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p85y\AppData\Local\Microsoft\Windows\Temporary%20Internet%20Files\Content.Outlook\Z1S7FNK6\GCRF%20costing%20template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 template"/>
      <sheetName val="data"/>
      <sheetName val="Sheet1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abSelected="1" workbookViewId="0">
      <selection activeCell="F32" sqref="F32"/>
    </sheetView>
  </sheetViews>
  <sheetFormatPr defaultColWidth="9.109375" defaultRowHeight="14.4" x14ac:dyDescent="0.3"/>
  <cols>
    <col min="1" max="1" width="25.33203125" style="65" customWidth="1"/>
    <col min="2" max="2" width="8.109375" style="65" customWidth="1"/>
    <col min="3" max="4" width="28.109375" style="65" customWidth="1"/>
    <col min="5" max="5" width="19.33203125" style="65" customWidth="1"/>
    <col min="6" max="6" width="20.5546875" style="65" customWidth="1"/>
    <col min="7" max="8" width="19.33203125" style="65" customWidth="1"/>
    <col min="9" max="9" width="14" style="65" customWidth="1"/>
    <col min="10" max="10" width="13.88671875" style="65" bestFit="1" customWidth="1"/>
    <col min="11" max="11" width="9.109375" style="65"/>
    <col min="12" max="13" width="18.33203125" style="65" customWidth="1"/>
    <col min="14" max="16384" width="9.109375" style="65"/>
  </cols>
  <sheetData>
    <row r="1" spans="1:10" ht="18.600000000000001" thickBot="1" x14ac:dyDescent="0.35">
      <c r="A1" s="86" t="s">
        <v>93</v>
      </c>
      <c r="D1" s="99" t="s">
        <v>53</v>
      </c>
      <c r="E1" s="100"/>
      <c r="F1" s="100"/>
      <c r="G1" s="101"/>
      <c r="H1" s="102"/>
    </row>
    <row r="2" spans="1:10" ht="15" thickBot="1" x14ac:dyDescent="0.35"/>
    <row r="3" spans="1:10" ht="16.2" thickBot="1" x14ac:dyDescent="0.35">
      <c r="A3" s="65" t="s">
        <v>0</v>
      </c>
      <c r="B3" s="58"/>
      <c r="C3" s="59"/>
      <c r="D3" s="97" t="s">
        <v>35</v>
      </c>
      <c r="E3" s="98"/>
    </row>
    <row r="4" spans="1:10" ht="15" thickBot="1" x14ac:dyDescent="0.35"/>
    <row r="5" spans="1:10" ht="15" thickBot="1" x14ac:dyDescent="0.35">
      <c r="A5" s="65" t="s">
        <v>86</v>
      </c>
      <c r="B5" s="58"/>
      <c r="C5" s="62"/>
      <c r="D5" s="62"/>
      <c r="E5" s="62"/>
      <c r="F5" s="62"/>
      <c r="G5" s="62"/>
      <c r="H5" s="62"/>
      <c r="I5" s="59"/>
    </row>
    <row r="6" spans="1:10" ht="15" thickBot="1" x14ac:dyDescent="0.35">
      <c r="A6" s="65" t="s">
        <v>87</v>
      </c>
      <c r="B6" s="60"/>
      <c r="C6" s="61"/>
      <c r="D6" s="94" t="s">
        <v>97</v>
      </c>
      <c r="F6" s="82" t="s">
        <v>84</v>
      </c>
      <c r="G6" s="39"/>
      <c r="H6" s="95" t="s">
        <v>85</v>
      </c>
    </row>
    <row r="7" spans="1:10" ht="15" thickBot="1" x14ac:dyDescent="0.35">
      <c r="A7" s="65" t="s">
        <v>88</v>
      </c>
      <c r="B7" s="60"/>
      <c r="C7" s="61"/>
      <c r="D7" s="94" t="s">
        <v>94</v>
      </c>
    </row>
    <row r="8" spans="1:10" ht="15" thickBot="1" x14ac:dyDescent="0.35">
      <c r="A8" s="96" t="s">
        <v>3</v>
      </c>
      <c r="B8" s="60"/>
      <c r="C8" s="61"/>
      <c r="D8" s="94" t="s">
        <v>71</v>
      </c>
    </row>
    <row r="9" spans="1:10" ht="15" thickBot="1" x14ac:dyDescent="0.35">
      <c r="A9" s="96" t="s">
        <v>67</v>
      </c>
      <c r="B9" s="60"/>
      <c r="C9" s="61"/>
      <c r="D9" s="94" t="s">
        <v>83</v>
      </c>
    </row>
    <row r="10" spans="1:10" x14ac:dyDescent="0.3">
      <c r="E10" s="49"/>
      <c r="G10" s="49"/>
    </row>
    <row r="11" spans="1:10" ht="18" x14ac:dyDescent="0.3">
      <c r="A11" s="86" t="s">
        <v>43</v>
      </c>
      <c r="E11" s="49"/>
      <c r="G11" s="49"/>
    </row>
    <row r="12" spans="1:10" ht="15" thickBot="1" x14ac:dyDescent="0.35">
      <c r="E12" s="49"/>
      <c r="G12" s="49"/>
    </row>
    <row r="13" spans="1:10" ht="31.95" customHeight="1" x14ac:dyDescent="0.3">
      <c r="A13" s="87" t="s">
        <v>95</v>
      </c>
      <c r="B13" s="88"/>
      <c r="C13" s="88"/>
      <c r="D13" s="88"/>
      <c r="E13" s="88"/>
      <c r="F13" s="88"/>
      <c r="G13" s="88"/>
      <c r="H13" s="88"/>
      <c r="I13" s="103" t="s">
        <v>73</v>
      </c>
    </row>
    <row r="14" spans="1:10" ht="28.8" customHeight="1" thickBot="1" x14ac:dyDescent="0.35">
      <c r="A14" s="89" t="s">
        <v>96</v>
      </c>
      <c r="B14" s="90"/>
      <c r="C14" s="90"/>
      <c r="D14" s="90"/>
      <c r="E14" s="90"/>
      <c r="F14" s="90"/>
      <c r="G14" s="90"/>
      <c r="H14" s="90"/>
      <c r="I14" s="104" t="s">
        <v>74</v>
      </c>
    </row>
    <row r="15" spans="1:10" x14ac:dyDescent="0.3">
      <c r="F15" s="50"/>
    </row>
    <row r="16" spans="1:10" s="91" customFormat="1" ht="29.4" thickBot="1" x14ac:dyDescent="0.35">
      <c r="A16" s="91" t="s">
        <v>75</v>
      </c>
      <c r="B16" s="91" t="s">
        <v>57</v>
      </c>
      <c r="C16" s="92" t="s">
        <v>54</v>
      </c>
      <c r="D16" s="91" t="s">
        <v>91</v>
      </c>
      <c r="E16" s="91" t="s">
        <v>92</v>
      </c>
      <c r="F16" s="91" t="s">
        <v>4</v>
      </c>
      <c r="G16" s="51" t="s">
        <v>8</v>
      </c>
      <c r="H16" s="93" t="s">
        <v>5</v>
      </c>
      <c r="I16" s="93" t="s">
        <v>6</v>
      </c>
      <c r="J16" s="93" t="s">
        <v>7</v>
      </c>
    </row>
    <row r="17" spans="1:10" x14ac:dyDescent="0.3">
      <c r="A17" s="34"/>
      <c r="B17" s="34"/>
      <c r="C17" s="54"/>
      <c r="D17" s="34"/>
      <c r="E17" s="34"/>
      <c r="F17" s="65" t="e">
        <f>VLOOKUP(E17,data!$A$2:$B$15,2,FALSE)</f>
        <v>#N/A</v>
      </c>
      <c r="G17" s="40">
        <v>0</v>
      </c>
      <c r="H17" s="34">
        <v>0</v>
      </c>
      <c r="I17" s="68">
        <f>IF(C17="Yes",(H17*G17*data!A46),0)</f>
        <v>0</v>
      </c>
      <c r="J17" s="68">
        <f>SUM(I17:I17)</f>
        <v>0</v>
      </c>
    </row>
    <row r="18" spans="1:10" x14ac:dyDescent="0.3">
      <c r="A18" s="35"/>
      <c r="B18" s="35"/>
      <c r="C18" s="55"/>
      <c r="D18" s="35"/>
      <c r="E18" s="35" t="s">
        <v>72</v>
      </c>
      <c r="F18" s="65" t="str">
        <f>VLOOKUP(E18,data!$A$2:$B$15,2,FALSE)</f>
        <v>College</v>
      </c>
      <c r="G18" s="41">
        <v>0</v>
      </c>
      <c r="H18" s="35">
        <v>0</v>
      </c>
      <c r="I18" s="68">
        <f>IF(C18="Yes",(H18*G18*data!A47),0)</f>
        <v>0</v>
      </c>
      <c r="J18" s="68">
        <f>SUM(I18:I18)</f>
        <v>0</v>
      </c>
    </row>
    <row r="19" spans="1:10" x14ac:dyDescent="0.3">
      <c r="A19" s="35"/>
      <c r="B19" s="35"/>
      <c r="C19" s="55"/>
      <c r="D19" s="35"/>
      <c r="E19" s="35" t="s">
        <v>72</v>
      </c>
      <c r="F19" s="65" t="str">
        <f>VLOOKUP(E19,data!$A$2:$B$15,2,FALSE)</f>
        <v>College</v>
      </c>
      <c r="G19" s="41">
        <v>0</v>
      </c>
      <c r="H19" s="35">
        <v>0</v>
      </c>
      <c r="I19" s="68">
        <f>IF(C19="Yes",(H19*G19*data!A48),0)</f>
        <v>0</v>
      </c>
      <c r="J19" s="68">
        <f>SUM(I19:I19)</f>
        <v>0</v>
      </c>
    </row>
    <row r="20" spans="1:10" x14ac:dyDescent="0.3">
      <c r="A20" s="35"/>
      <c r="B20" s="35"/>
      <c r="C20" s="55"/>
      <c r="D20" s="35"/>
      <c r="E20" s="35" t="s">
        <v>72</v>
      </c>
      <c r="F20" s="65" t="str">
        <f>VLOOKUP(E20,data!$A$2:$B$15,2,FALSE)</f>
        <v>College</v>
      </c>
      <c r="G20" s="41">
        <v>0</v>
      </c>
      <c r="H20" s="35">
        <v>0</v>
      </c>
      <c r="I20" s="68">
        <f>IF(C20="Yes",(H20*G20*data!A49),0)</f>
        <v>0</v>
      </c>
      <c r="J20" s="68">
        <f>SUM(I20:I20)</f>
        <v>0</v>
      </c>
    </row>
    <row r="21" spans="1:10" x14ac:dyDescent="0.3">
      <c r="A21" s="35"/>
      <c r="B21" s="35"/>
      <c r="C21" s="55"/>
      <c r="D21" s="35"/>
      <c r="E21" s="35" t="s">
        <v>72</v>
      </c>
      <c r="F21" s="65" t="str">
        <f>VLOOKUP(E21,data!$A$2:$B$15,2,FALSE)</f>
        <v>College</v>
      </c>
      <c r="G21" s="41">
        <v>0</v>
      </c>
      <c r="H21" s="35">
        <v>0</v>
      </c>
      <c r="I21" s="68">
        <f>IF(C21="Yes",(H21*G21*data!A50),0)</f>
        <v>0</v>
      </c>
      <c r="J21" s="68">
        <f>SUM(I21:I21)</f>
        <v>0</v>
      </c>
    </row>
    <row r="22" spans="1:10" ht="15" thickBot="1" x14ac:dyDescent="0.35">
      <c r="A22" s="36"/>
      <c r="B22" s="35"/>
      <c r="C22" s="55"/>
      <c r="D22" s="35"/>
      <c r="E22" s="35" t="s">
        <v>72</v>
      </c>
      <c r="F22" s="65" t="str">
        <f>VLOOKUP(E22,data!$A$2:$B$15,2,FALSE)</f>
        <v>College</v>
      </c>
      <c r="G22" s="41">
        <v>0</v>
      </c>
      <c r="H22" s="35">
        <v>0</v>
      </c>
      <c r="I22" s="68">
        <f>IF(C22="Yes",(H22*G22*data!A51),0)</f>
        <v>0</v>
      </c>
      <c r="J22" s="68">
        <f>SUM(I22:I22)</f>
        <v>0</v>
      </c>
    </row>
    <row r="23" spans="1:10" ht="15" thickBot="1" x14ac:dyDescent="0.35">
      <c r="A23" s="83" t="s">
        <v>68</v>
      </c>
      <c r="B23" s="84"/>
      <c r="C23" s="85"/>
      <c r="D23" s="84"/>
      <c r="E23" s="84"/>
      <c r="G23" s="64"/>
      <c r="H23" s="63"/>
      <c r="I23" s="68"/>
      <c r="J23" s="68"/>
    </row>
    <row r="24" spans="1:10" x14ac:dyDescent="0.3">
      <c r="A24" s="34"/>
      <c r="B24" s="35"/>
      <c r="C24" s="54"/>
      <c r="D24" s="35"/>
      <c r="E24" s="34" t="s">
        <v>72</v>
      </c>
      <c r="F24" s="65" t="str">
        <f>VLOOKUP(E24,data!$A$2:$B$15,2,FALSE)</f>
        <v>College</v>
      </c>
      <c r="G24" s="40">
        <v>0</v>
      </c>
      <c r="H24" s="34">
        <v>0</v>
      </c>
      <c r="I24" s="68">
        <f>IF(C24="Yes",(H24*G24*data!A53),0)</f>
        <v>0</v>
      </c>
      <c r="J24" s="68">
        <f>SUM(I24:I24)</f>
        <v>0</v>
      </c>
    </row>
    <row r="25" spans="1:10" x14ac:dyDescent="0.3">
      <c r="A25" s="35"/>
      <c r="B25" s="35"/>
      <c r="C25" s="55"/>
      <c r="D25" s="35"/>
      <c r="E25" s="35" t="s">
        <v>72</v>
      </c>
      <c r="F25" s="65" t="str">
        <f>VLOOKUP(E25,data!$A$2:$B$15,2,FALSE)</f>
        <v>College</v>
      </c>
      <c r="G25" s="41">
        <v>0</v>
      </c>
      <c r="H25" s="35">
        <v>0</v>
      </c>
      <c r="I25" s="68">
        <f>IF(C25="Yes",(H25*G25*data!A54),0)</f>
        <v>0</v>
      </c>
      <c r="J25" s="68">
        <f>SUM(I25:I25)</f>
        <v>0</v>
      </c>
    </row>
    <row r="26" spans="1:10" ht="15" thickBot="1" x14ac:dyDescent="0.35">
      <c r="A26" s="36"/>
      <c r="B26" s="36"/>
      <c r="C26" s="56"/>
      <c r="D26" s="36"/>
      <c r="E26" s="36" t="s">
        <v>72</v>
      </c>
      <c r="F26" s="65" t="str">
        <f>VLOOKUP(E26,data!$A$2:$B$15,2,FALSE)</f>
        <v>College</v>
      </c>
      <c r="G26" s="42">
        <v>0</v>
      </c>
      <c r="H26" s="36">
        <v>0</v>
      </c>
      <c r="I26" s="68">
        <f>IF(C26="Yes",(H26*G26*data!A55),0)</f>
        <v>0</v>
      </c>
      <c r="J26" s="68">
        <f>SUM(I26:I26)</f>
        <v>0</v>
      </c>
    </row>
    <row r="27" spans="1:10" ht="15" thickBot="1" x14ac:dyDescent="0.35">
      <c r="F27" s="68"/>
      <c r="H27" s="78"/>
      <c r="I27" s="68"/>
    </row>
    <row r="28" spans="1:10" s="81" customFormat="1" ht="24" customHeight="1" thickBot="1" x14ac:dyDescent="0.35">
      <c r="A28" s="65"/>
      <c r="B28" s="65"/>
      <c r="C28" s="52"/>
      <c r="D28" s="53"/>
      <c r="E28" s="65"/>
      <c r="F28" s="65"/>
      <c r="G28" s="65"/>
      <c r="H28" s="65"/>
      <c r="I28" s="79">
        <f>SUM(I17:I27)</f>
        <v>0</v>
      </c>
      <c r="J28" s="80">
        <f t="shared" ref="J28" si="0">SUM(J17:J27)</f>
        <v>0</v>
      </c>
    </row>
    <row r="29" spans="1:10" ht="15" thickBot="1" x14ac:dyDescent="0.35">
      <c r="H29" s="68"/>
      <c r="I29" s="68"/>
      <c r="J29" s="68"/>
    </row>
    <row r="30" spans="1:10" x14ac:dyDescent="0.3">
      <c r="A30" s="73"/>
      <c r="B30" s="73"/>
      <c r="C30" s="76" t="s">
        <v>32</v>
      </c>
      <c r="D30" s="57" t="s">
        <v>89</v>
      </c>
      <c r="E30" s="57" t="s">
        <v>89</v>
      </c>
      <c r="F30" s="57" t="s">
        <v>89</v>
      </c>
      <c r="G30" s="57" t="s">
        <v>89</v>
      </c>
      <c r="H30" s="74" t="s">
        <v>90</v>
      </c>
    </row>
    <row r="31" spans="1:10" x14ac:dyDescent="0.3">
      <c r="C31" s="77" t="s">
        <v>44</v>
      </c>
      <c r="D31" s="48"/>
      <c r="E31" s="38"/>
      <c r="F31" s="38"/>
      <c r="G31" s="38"/>
      <c r="H31" s="75">
        <f>I28</f>
        <v>0</v>
      </c>
    </row>
    <row r="32" spans="1:10" x14ac:dyDescent="0.3">
      <c r="C32" s="77" t="s">
        <v>45</v>
      </c>
      <c r="D32" s="38"/>
      <c r="E32" s="38"/>
      <c r="F32" s="38"/>
      <c r="G32" s="38"/>
      <c r="H32" s="75"/>
    </row>
    <row r="33" spans="1:9" s="73" customFormat="1" x14ac:dyDescent="0.3">
      <c r="A33" s="65"/>
      <c r="B33" s="65"/>
      <c r="C33" s="37" t="s">
        <v>46</v>
      </c>
      <c r="D33" s="38"/>
      <c r="E33" s="38"/>
      <c r="F33" s="38"/>
      <c r="G33" s="38"/>
      <c r="H33" s="38"/>
    </row>
    <row r="34" spans="1:9" x14ac:dyDescent="0.3">
      <c r="C34" s="37" t="s">
        <v>47</v>
      </c>
      <c r="D34" s="38"/>
      <c r="E34" s="38"/>
      <c r="F34" s="38"/>
      <c r="G34" s="38"/>
      <c r="H34" s="38"/>
    </row>
    <row r="35" spans="1:9" x14ac:dyDescent="0.3">
      <c r="C35" s="37" t="s">
        <v>48</v>
      </c>
      <c r="D35" s="38"/>
      <c r="E35" s="38"/>
      <c r="F35" s="38"/>
      <c r="G35" s="38"/>
      <c r="H35" s="38"/>
    </row>
    <row r="36" spans="1:9" x14ac:dyDescent="0.3">
      <c r="C36" s="37" t="s">
        <v>9</v>
      </c>
      <c r="D36" s="38"/>
      <c r="E36" s="38"/>
      <c r="F36" s="38"/>
      <c r="G36" s="38"/>
      <c r="H36" s="38"/>
    </row>
    <row r="37" spans="1:9" x14ac:dyDescent="0.3">
      <c r="C37" s="37" t="s">
        <v>49</v>
      </c>
      <c r="D37" s="38"/>
      <c r="E37" s="38"/>
      <c r="F37" s="38"/>
      <c r="G37" s="38"/>
      <c r="H37" s="38"/>
    </row>
    <row r="38" spans="1:9" x14ac:dyDescent="0.3">
      <c r="C38" s="37" t="s">
        <v>50</v>
      </c>
      <c r="D38" s="38"/>
      <c r="E38" s="38"/>
      <c r="F38" s="38"/>
      <c r="G38" s="38"/>
      <c r="H38" s="38"/>
    </row>
    <row r="39" spans="1:9" x14ac:dyDescent="0.3">
      <c r="C39" s="37" t="s">
        <v>50</v>
      </c>
      <c r="D39" s="38"/>
      <c r="E39" s="38"/>
      <c r="F39" s="38"/>
      <c r="G39" s="38"/>
      <c r="H39" s="38"/>
    </row>
    <row r="40" spans="1:9" x14ac:dyDescent="0.3">
      <c r="C40" s="37" t="s">
        <v>50</v>
      </c>
      <c r="D40" s="38"/>
      <c r="E40" s="38"/>
      <c r="F40" s="38"/>
      <c r="G40" s="38"/>
      <c r="H40" s="38"/>
    </row>
    <row r="41" spans="1:9" ht="15" thickBot="1" x14ac:dyDescent="0.35">
      <c r="C41" s="37" t="s">
        <v>50</v>
      </c>
      <c r="D41" s="38"/>
      <c r="E41" s="38"/>
      <c r="F41" s="38"/>
      <c r="G41" s="38"/>
      <c r="H41" s="38"/>
    </row>
    <row r="42" spans="1:9" ht="15" thickBot="1" x14ac:dyDescent="0.35">
      <c r="C42" s="66" t="s">
        <v>33</v>
      </c>
      <c r="D42" s="67">
        <f>SUM(D31:D41)</f>
        <v>0</v>
      </c>
      <c r="E42" s="67">
        <f>SUM(E31:E41)</f>
        <v>0</v>
      </c>
      <c r="F42" s="67">
        <f t="shared" ref="F42" si="1">SUM(F31:F41)</f>
        <v>0</v>
      </c>
      <c r="G42" s="67">
        <f>SUM(G31:G41)</f>
        <v>0</v>
      </c>
      <c r="H42" s="67">
        <f>SUM(H31:H41)</f>
        <v>0</v>
      </c>
      <c r="I42" s="68"/>
    </row>
    <row r="43" spans="1:9" ht="15" thickBot="1" x14ac:dyDescent="0.35"/>
    <row r="44" spans="1:9" ht="18.600000000000001" thickBot="1" x14ac:dyDescent="0.35">
      <c r="E44" s="69"/>
      <c r="F44" s="70"/>
      <c r="G44" s="71" t="s">
        <v>34</v>
      </c>
      <c r="H44" s="72">
        <f>SUM(D42:H42)</f>
        <v>0</v>
      </c>
    </row>
    <row r="46" spans="1:9" x14ac:dyDescent="0.3">
      <c r="I46" s="68"/>
    </row>
    <row r="47" spans="1:9" ht="25.5" customHeight="1" x14ac:dyDescent="0.3"/>
  </sheetData>
  <sheetProtection sheet="1" selectLockedCells="1"/>
  <mergeCells count="8">
    <mergeCell ref="B3:C3"/>
    <mergeCell ref="B8:C8"/>
    <mergeCell ref="A13:H13"/>
    <mergeCell ref="A14:H14"/>
    <mergeCell ref="B9:C9"/>
    <mergeCell ref="B5:I5"/>
    <mergeCell ref="B6:C6"/>
    <mergeCell ref="B7:C7"/>
  </mergeCells>
  <dataValidations count="7">
    <dataValidation type="decimal" allowBlank="1" showInputMessage="1" showErrorMessage="1" sqref="D28" xr:uid="{00000000-0002-0000-0000-000000000000}">
      <formula1>0</formula1>
      <formula2>12</formula2>
    </dataValidation>
    <dataValidation type="date" allowBlank="1" showInputMessage="1" showErrorMessage="1" sqref="B6:C6" xr:uid="{00000000-0002-0000-0000-000001000000}">
      <formula1>45870</formula1>
      <formula2>46234</formula2>
    </dataValidation>
    <dataValidation type="date" allowBlank="1" showInputMessage="1" showErrorMessage="1" sqref="B7:C7" xr:uid="{00000000-0002-0000-0000-000002000000}">
      <formula1>45748</formula1>
      <formula2>46112</formula2>
    </dataValidation>
    <dataValidation type="decimal" allowBlank="1" showInputMessage="1" showErrorMessage="1" error="Cannot be more months than the total project duration" sqref="H17" xr:uid="{3AFC5DA5-D8EA-4F6F-86C4-776AAE45CFB5}">
      <formula1>0</formula1>
      <formula2>G6</formula2>
    </dataValidation>
    <dataValidation type="decimal" allowBlank="1" showInputMessage="1" showErrorMessage="1" error="Cannot be more months than the total project duration" sqref="H18:H26" xr:uid="{48D4EFAA-882C-4917-A8E4-33DD44C2B122}">
      <formula1>0</formula1>
      <formula2>$G$6</formula2>
    </dataValidation>
    <dataValidation type="decimal" allowBlank="1" showInputMessage="1" showErrorMessage="1" error="Project duration cannot exceed 12 months" sqref="G6" xr:uid="{B43C5607-CB01-4206-9981-46C1B4000E76}">
      <formula1>0</formula1>
      <formula2>8</formula2>
    </dataValidation>
    <dataValidation type="decimal" allowBlank="1" showInputMessage="1" showErrorMessage="1" sqref="G17:G26" xr:uid="{63E178D3-DC21-4E05-AF08-2784A3C76B4B}">
      <formula1>0</formula1>
      <formula2>100</formula2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3000000}">
          <x14:formula1>
            <xm:f>'C:\Users\kp85y\AppData\Local\Microsoft\Windows\Temporary Internet Files\Content.Outlook\Z1S7FNK6\[GCRF costing template DRAFT.xlsx]data'!#REF!</xm:f>
          </x14:formula1>
          <xm:sqref>C27 A27</xm:sqref>
        </x14:dataValidation>
        <x14:dataValidation type="list" allowBlank="1" showInputMessage="1" showErrorMessage="1" xr:uid="{00000000-0002-0000-0000-000007000000}">
          <x14:formula1>
            <xm:f>data!$G$30:$G$34</xm:f>
          </x14:formula1>
          <xm:sqref>B3:C3</xm:sqref>
        </x14:dataValidation>
        <x14:dataValidation type="list" allowBlank="1" showInputMessage="1" showErrorMessage="1" xr:uid="{63EAE410-3A0E-4823-B5AB-FE31E76F2FE8}">
          <x14:formula1>
            <xm:f>data!$I$18:$I$19</xm:f>
          </x14:formula1>
          <xm:sqref>C18:C26</xm:sqref>
        </x14:dataValidation>
        <x14:dataValidation type="list" allowBlank="1" showInputMessage="1" showErrorMessage="1" prompt="Please select from drop down list" xr:uid="{F8908DF9-A8EC-4732-B753-E2085AC3AA5B}">
          <x14:formula1>
            <xm:f>data!$A$2:$A$15</xm:f>
          </x14:formula1>
          <xm:sqref>E17:E26</xm:sqref>
        </x14:dataValidation>
        <x14:dataValidation type="list" allowBlank="1" showInputMessage="1" showErrorMessage="1" xr:uid="{F7164BC9-A859-4276-98B0-E3E0031427CB}">
          <x14:formula1>
            <xm:f>data!$I$21:$I$23</xm:f>
          </x14:formula1>
          <xm:sqref>B18:B26</xm:sqref>
        </x14:dataValidation>
        <x14:dataValidation type="list" allowBlank="1" showInputMessage="1" showErrorMessage="1" xr:uid="{00000000-0002-0000-0000-000004000000}">
          <x14:formula1>
            <xm:f>data!$A$38:$A$42</xm:f>
          </x14:formula1>
          <xm:sqref>F10:F12</xm:sqref>
        </x14:dataValidation>
        <x14:dataValidation type="list" allowBlank="1" showInputMessage="1" showErrorMessage="1" xr:uid="{A03F7B7C-4F32-43DE-9375-42AD46323077}">
          <x14:formula1>
            <xm:f>data!$A$31:$A$35</xm:f>
          </x14:formula1>
          <xm:sqref>A17:A22</xm:sqref>
        </x14:dataValidation>
        <x14:dataValidation type="list" allowBlank="1" showInputMessage="1" showErrorMessage="1" xr:uid="{94B6454B-4118-4CEF-BFE6-4810D84E3960}">
          <x14:formula1>
            <xm:f>data!$A$36:$A$37</xm:f>
          </x14:formula1>
          <xm:sqref>A24:A26</xm:sqref>
        </x14:dataValidation>
        <x14:dataValidation type="list" allowBlank="1" showInputMessage="1" showErrorMessage="1" prompt="Please select" xr:uid="{A45078B7-44DF-4D23-BA88-4EEDBBE5B7E8}">
          <x14:formula1>
            <xm:f>data!$I$18:$I$19</xm:f>
          </x14:formula1>
          <xm:sqref>C17</xm:sqref>
        </x14:dataValidation>
        <x14:dataValidation type="list" allowBlank="1" showInputMessage="1" showErrorMessage="1" prompt="Please select" xr:uid="{B20225C0-C285-4798-AF89-CA05226BF803}">
          <x14:formula1>
            <xm:f>data!$I$21:$I$23</xm:f>
          </x14:formula1>
          <xm:sqref>B17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607D3-94D4-4B56-9C32-2387BF096A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5"/>
  <sheetViews>
    <sheetView topLeftCell="A10" workbookViewId="0">
      <selection activeCell="A4" sqref="A1:XFD1048576"/>
    </sheetView>
  </sheetViews>
  <sheetFormatPr defaultRowHeight="14.4" x14ac:dyDescent="0.3"/>
  <cols>
    <col min="1" max="1" width="51" customWidth="1"/>
    <col min="2" max="2" width="21" customWidth="1"/>
    <col min="3" max="4" width="10.5546875" bestFit="1" customWidth="1"/>
    <col min="5" max="5" width="9.5546875" bestFit="1" customWidth="1"/>
    <col min="7" max="7" width="9.5546875" bestFit="1" customWidth="1"/>
  </cols>
  <sheetData>
    <row r="1" spans="1:7" x14ac:dyDescent="0.3">
      <c r="A1" s="14" t="s">
        <v>1</v>
      </c>
      <c r="B1" s="6" t="s">
        <v>2</v>
      </c>
      <c r="C1" s="6" t="s">
        <v>10</v>
      </c>
      <c r="D1" s="6" t="s">
        <v>11</v>
      </c>
      <c r="E1" s="6" t="s">
        <v>12</v>
      </c>
      <c r="F1" s="6" t="s">
        <v>13</v>
      </c>
      <c r="G1" s="7" t="s">
        <v>14</v>
      </c>
    </row>
    <row r="2" spans="1:7" x14ac:dyDescent="0.3">
      <c r="A2" s="4" t="s">
        <v>72</v>
      </c>
      <c r="B2" t="s">
        <v>2</v>
      </c>
      <c r="G2" s="9"/>
    </row>
    <row r="3" spans="1:7" x14ac:dyDescent="0.3">
      <c r="A3" s="4" t="s">
        <v>78</v>
      </c>
      <c r="B3" t="s">
        <v>79</v>
      </c>
      <c r="C3" s="18">
        <v>70153</v>
      </c>
      <c r="D3" s="18">
        <v>8900</v>
      </c>
      <c r="E3" s="18">
        <v>537</v>
      </c>
      <c r="F3" s="18">
        <f>SUM(C3:E3)</f>
        <v>79590</v>
      </c>
      <c r="G3" s="31">
        <f>F3/12</f>
        <v>6632.5</v>
      </c>
    </row>
    <row r="4" spans="1:7" x14ac:dyDescent="0.3">
      <c r="A4" s="4" t="s">
        <v>15</v>
      </c>
      <c r="B4" t="s">
        <v>25</v>
      </c>
      <c r="C4" s="18">
        <v>70153</v>
      </c>
      <c r="D4" s="18">
        <v>8900</v>
      </c>
      <c r="E4" s="18">
        <v>0</v>
      </c>
      <c r="F4" s="18">
        <f t="shared" ref="F4:F15" si="0">SUM(C4:E4)</f>
        <v>79053</v>
      </c>
      <c r="G4" s="31">
        <f t="shared" ref="G4:G15" si="1">F4/12</f>
        <v>6587.75</v>
      </c>
    </row>
    <row r="5" spans="1:7" x14ac:dyDescent="0.3">
      <c r="A5" s="4" t="s">
        <v>16</v>
      </c>
      <c r="B5" t="s">
        <v>26</v>
      </c>
      <c r="C5" s="18">
        <v>70153</v>
      </c>
      <c r="D5" s="18">
        <v>16342</v>
      </c>
      <c r="E5" s="18">
        <v>2922</v>
      </c>
      <c r="F5" s="18">
        <f t="shared" si="0"/>
        <v>89417</v>
      </c>
      <c r="G5" s="31">
        <f t="shared" si="1"/>
        <v>7451.416666666667</v>
      </c>
    </row>
    <row r="6" spans="1:7" x14ac:dyDescent="0.3">
      <c r="A6" s="4" t="s">
        <v>17</v>
      </c>
      <c r="B6" t="s">
        <v>26</v>
      </c>
      <c r="C6" s="18">
        <v>70153</v>
      </c>
      <c r="D6" s="18">
        <v>8900</v>
      </c>
      <c r="E6" s="18">
        <v>837</v>
      </c>
      <c r="F6" s="18">
        <f t="shared" si="0"/>
        <v>79890</v>
      </c>
      <c r="G6" s="31">
        <f t="shared" si="1"/>
        <v>6657.5</v>
      </c>
    </row>
    <row r="7" spans="1:7" x14ac:dyDescent="0.3">
      <c r="A7" s="4" t="s">
        <v>80</v>
      </c>
      <c r="B7" t="s">
        <v>24</v>
      </c>
      <c r="C7" s="18">
        <v>70153</v>
      </c>
      <c r="D7" s="18">
        <v>16342</v>
      </c>
      <c r="E7" s="18">
        <v>2602</v>
      </c>
      <c r="F7" s="18">
        <f t="shared" si="0"/>
        <v>89097</v>
      </c>
      <c r="G7" s="31">
        <f t="shared" si="1"/>
        <v>7424.75</v>
      </c>
    </row>
    <row r="8" spans="1:7" x14ac:dyDescent="0.3">
      <c r="A8" s="4" t="s">
        <v>82</v>
      </c>
      <c r="B8" t="s">
        <v>24</v>
      </c>
      <c r="C8" s="18">
        <v>70153</v>
      </c>
      <c r="D8" s="18">
        <v>8900</v>
      </c>
      <c r="E8" s="18">
        <v>1986</v>
      </c>
      <c r="F8" s="18">
        <f t="shared" si="0"/>
        <v>81039</v>
      </c>
      <c r="G8" s="31">
        <f t="shared" si="1"/>
        <v>6753.25</v>
      </c>
    </row>
    <row r="9" spans="1:7" x14ac:dyDescent="0.3">
      <c r="A9" s="4" t="s">
        <v>18</v>
      </c>
      <c r="B9" t="s">
        <v>24</v>
      </c>
      <c r="C9" s="18">
        <v>70153</v>
      </c>
      <c r="D9" s="18">
        <v>8900</v>
      </c>
      <c r="E9" s="18">
        <v>2602</v>
      </c>
      <c r="F9" s="18">
        <f t="shared" si="0"/>
        <v>81655</v>
      </c>
      <c r="G9" s="31">
        <f t="shared" si="1"/>
        <v>6804.583333333333</v>
      </c>
    </row>
    <row r="10" spans="1:7" x14ac:dyDescent="0.3">
      <c r="A10" s="4" t="s">
        <v>19</v>
      </c>
      <c r="B10" t="s">
        <v>24</v>
      </c>
      <c r="C10" s="18">
        <v>70153</v>
      </c>
      <c r="D10" s="18">
        <v>8900</v>
      </c>
      <c r="E10" s="18">
        <v>2602</v>
      </c>
      <c r="F10" s="18">
        <f t="shared" si="0"/>
        <v>81655</v>
      </c>
      <c r="G10" s="31">
        <f t="shared" si="1"/>
        <v>6804.583333333333</v>
      </c>
    </row>
    <row r="11" spans="1:7" x14ac:dyDescent="0.3">
      <c r="A11" s="4" t="s">
        <v>20</v>
      </c>
      <c r="B11" t="s">
        <v>24</v>
      </c>
      <c r="C11" s="18">
        <v>70153</v>
      </c>
      <c r="D11" s="18">
        <v>8900</v>
      </c>
      <c r="E11" s="18">
        <v>2602</v>
      </c>
      <c r="F11" s="18">
        <f t="shared" si="0"/>
        <v>81655</v>
      </c>
      <c r="G11" s="31">
        <f t="shared" si="1"/>
        <v>6804.583333333333</v>
      </c>
    </row>
    <row r="12" spans="1:7" x14ac:dyDescent="0.3">
      <c r="A12" s="4" t="s">
        <v>21</v>
      </c>
      <c r="B12" t="s">
        <v>24</v>
      </c>
      <c r="C12" s="18">
        <v>70153</v>
      </c>
      <c r="D12" s="18">
        <v>8900</v>
      </c>
      <c r="E12" s="18">
        <v>2602</v>
      </c>
      <c r="F12" s="18">
        <f t="shared" si="0"/>
        <v>81655</v>
      </c>
      <c r="G12" s="31">
        <f t="shared" si="1"/>
        <v>6804.583333333333</v>
      </c>
    </row>
    <row r="13" spans="1:7" x14ac:dyDescent="0.3">
      <c r="A13" s="4" t="s">
        <v>22</v>
      </c>
      <c r="B13" t="s">
        <v>24</v>
      </c>
      <c r="C13" s="18">
        <v>70153</v>
      </c>
      <c r="D13" s="18">
        <v>8900</v>
      </c>
      <c r="E13" s="18">
        <v>2602</v>
      </c>
      <c r="F13" s="18">
        <f t="shared" si="0"/>
        <v>81655</v>
      </c>
      <c r="G13" s="31">
        <f t="shared" si="1"/>
        <v>6804.583333333333</v>
      </c>
    </row>
    <row r="14" spans="1:7" x14ac:dyDescent="0.3">
      <c r="A14" s="4" t="s">
        <v>23</v>
      </c>
      <c r="B14" t="s">
        <v>24</v>
      </c>
      <c r="C14" s="18">
        <v>70153</v>
      </c>
      <c r="D14" s="18">
        <v>8900</v>
      </c>
      <c r="E14" s="18">
        <v>2602</v>
      </c>
      <c r="F14" s="18">
        <f t="shared" si="0"/>
        <v>81655</v>
      </c>
      <c r="G14" s="31">
        <f t="shared" si="1"/>
        <v>6804.583333333333</v>
      </c>
    </row>
    <row r="15" spans="1:7" ht="15" thickBot="1" x14ac:dyDescent="0.35">
      <c r="A15" s="19" t="s">
        <v>40</v>
      </c>
      <c r="B15" s="12" t="str">
        <f>A15</f>
        <v>University Services</v>
      </c>
      <c r="C15" s="20">
        <v>70153</v>
      </c>
      <c r="D15" s="20">
        <v>8900</v>
      </c>
      <c r="E15" s="20">
        <v>0</v>
      </c>
      <c r="F15" s="20">
        <f t="shared" si="0"/>
        <v>79053</v>
      </c>
      <c r="G15" s="32">
        <f t="shared" si="1"/>
        <v>6587.75</v>
      </c>
    </row>
    <row r="17" spans="1:12" ht="15" thickBot="1" x14ac:dyDescent="0.35"/>
    <row r="18" spans="1:12" x14ac:dyDescent="0.3">
      <c r="B18" s="14" t="s">
        <v>10</v>
      </c>
      <c r="C18" s="46">
        <v>70153</v>
      </c>
      <c r="D18" s="6"/>
      <c r="E18" s="6"/>
      <c r="F18" s="6"/>
      <c r="G18" s="7"/>
      <c r="I18" s="21" t="s">
        <v>55</v>
      </c>
    </row>
    <row r="19" spans="1:12" ht="15" thickBot="1" x14ac:dyDescent="0.35">
      <c r="B19" s="4" t="s">
        <v>27</v>
      </c>
      <c r="C19" s="18">
        <v>16342</v>
      </c>
      <c r="G19" s="9"/>
      <c r="I19" s="33" t="s">
        <v>56</v>
      </c>
    </row>
    <row r="20" spans="1:12" ht="15" thickBot="1" x14ac:dyDescent="0.35">
      <c r="B20" s="4" t="s">
        <v>28</v>
      </c>
      <c r="C20" s="18">
        <v>8900</v>
      </c>
      <c r="G20" s="9"/>
    </row>
    <row r="21" spans="1:12" x14ac:dyDescent="0.3">
      <c r="B21" s="28" t="s">
        <v>41</v>
      </c>
      <c r="C21" s="18">
        <v>537</v>
      </c>
      <c r="D21" s="3" t="s">
        <v>79</v>
      </c>
      <c r="G21" s="9"/>
      <c r="I21" s="21" t="s">
        <v>58</v>
      </c>
    </row>
    <row r="22" spans="1:12" x14ac:dyDescent="0.3">
      <c r="B22" s="28" t="s">
        <v>41</v>
      </c>
      <c r="C22" s="18">
        <v>2602</v>
      </c>
      <c r="D22" s="3" t="s">
        <v>81</v>
      </c>
      <c r="G22" s="9"/>
      <c r="I22" s="22" t="s">
        <v>59</v>
      </c>
    </row>
    <row r="23" spans="1:12" ht="15" thickBot="1" x14ac:dyDescent="0.35">
      <c r="B23" s="28" t="s">
        <v>41</v>
      </c>
      <c r="C23" s="18">
        <v>1986</v>
      </c>
      <c r="D23" s="3" t="s">
        <v>36</v>
      </c>
      <c r="G23" s="9"/>
      <c r="I23" s="33" t="s">
        <v>56</v>
      </c>
    </row>
    <row r="24" spans="1:12" x14ac:dyDescent="0.3">
      <c r="B24" s="28" t="s">
        <v>41</v>
      </c>
      <c r="C24" s="18">
        <v>2922</v>
      </c>
      <c r="D24" s="3" t="s">
        <v>37</v>
      </c>
      <c r="G24" s="9"/>
    </row>
    <row r="25" spans="1:12" x14ac:dyDescent="0.3">
      <c r="B25" s="28" t="s">
        <v>41</v>
      </c>
      <c r="C25" s="18">
        <v>837</v>
      </c>
      <c r="D25" s="3" t="s">
        <v>38</v>
      </c>
      <c r="G25" s="9"/>
    </row>
    <row r="26" spans="1:12" x14ac:dyDescent="0.3">
      <c r="B26" s="28" t="s">
        <v>41</v>
      </c>
      <c r="C26" s="18">
        <v>0</v>
      </c>
      <c r="D26" s="3" t="s">
        <v>39</v>
      </c>
      <c r="G26" s="9"/>
    </row>
    <row r="27" spans="1:12" ht="15" thickBot="1" x14ac:dyDescent="0.35">
      <c r="B27" s="29" t="s">
        <v>41</v>
      </c>
      <c r="C27" s="20">
        <v>0</v>
      </c>
      <c r="D27" s="30" t="s">
        <v>40</v>
      </c>
      <c r="E27" s="12"/>
      <c r="F27" s="12"/>
      <c r="G27" s="13"/>
    </row>
    <row r="28" spans="1:12" ht="15" thickBot="1" x14ac:dyDescent="0.35"/>
    <row r="29" spans="1:12" ht="28.8" x14ac:dyDescent="0.3">
      <c r="A29" s="14"/>
      <c r="B29" s="15" t="s">
        <v>42</v>
      </c>
      <c r="C29" s="15" t="s">
        <v>30</v>
      </c>
      <c r="D29" s="16" t="s">
        <v>29</v>
      </c>
      <c r="G29" s="5" t="s">
        <v>52</v>
      </c>
      <c r="H29" s="6"/>
      <c r="I29" s="6"/>
      <c r="J29" s="7"/>
    </row>
    <row r="30" spans="1:12" ht="15.6" x14ac:dyDescent="0.3">
      <c r="A30" s="17" t="s">
        <v>51</v>
      </c>
      <c r="C30" s="18">
        <v>0</v>
      </c>
      <c r="D30" s="9"/>
      <c r="G30" s="8" t="s">
        <v>76</v>
      </c>
      <c r="J30" s="9"/>
    </row>
    <row r="31" spans="1:12" ht="15.6" x14ac:dyDescent="0.3">
      <c r="A31" s="4" t="s">
        <v>60</v>
      </c>
      <c r="B31" s="18">
        <v>44530</v>
      </c>
      <c r="C31" s="18">
        <f>B31/12</f>
        <v>3710.8333333333335</v>
      </c>
      <c r="D31" s="9">
        <v>6.27</v>
      </c>
      <c r="G31" s="8" t="s">
        <v>77</v>
      </c>
      <c r="J31" s="9"/>
      <c r="L31">
        <f>'Costing template'!H206</f>
        <v>0</v>
      </c>
    </row>
    <row r="32" spans="1:12" ht="15.6" x14ac:dyDescent="0.3">
      <c r="A32" s="4" t="s">
        <v>61</v>
      </c>
      <c r="B32" s="18">
        <v>54734</v>
      </c>
      <c r="C32" s="18">
        <f t="shared" ref="C32:C34" si="2">B32/12</f>
        <v>4561.166666666667</v>
      </c>
      <c r="D32" s="9">
        <v>7.34</v>
      </c>
      <c r="G32" s="10"/>
      <c r="J32" s="9"/>
    </row>
    <row r="33" spans="1:10" ht="15.6" x14ac:dyDescent="0.3">
      <c r="A33" s="4" t="s">
        <v>62</v>
      </c>
      <c r="B33" s="18">
        <v>69296</v>
      </c>
      <c r="C33" s="18">
        <f t="shared" si="2"/>
        <v>5774.666666666667</v>
      </c>
      <c r="D33" s="9">
        <v>8.42</v>
      </c>
      <c r="G33" s="8"/>
      <c r="J33" s="9"/>
    </row>
    <row r="34" spans="1:10" ht="16.2" thickBot="1" x14ac:dyDescent="0.35">
      <c r="A34" s="4" t="s">
        <v>63</v>
      </c>
      <c r="B34" s="18">
        <v>82716</v>
      </c>
      <c r="C34" s="18">
        <f t="shared" si="2"/>
        <v>6893</v>
      </c>
      <c r="D34" s="9">
        <v>9.48</v>
      </c>
      <c r="G34" s="11"/>
      <c r="H34" s="12"/>
      <c r="I34" s="12"/>
      <c r="J34" s="13"/>
    </row>
    <row r="35" spans="1:10" ht="16.2" thickBot="1" x14ac:dyDescent="0.35">
      <c r="A35" s="4" t="s">
        <v>64</v>
      </c>
      <c r="B35" s="47">
        <v>0</v>
      </c>
      <c r="C35" s="47">
        <v>0</v>
      </c>
      <c r="D35" s="9"/>
      <c r="G35" s="1"/>
    </row>
    <row r="36" spans="1:10" x14ac:dyDescent="0.3">
      <c r="A36" s="14" t="s">
        <v>66</v>
      </c>
      <c r="B36" s="46">
        <v>37907</v>
      </c>
      <c r="C36" s="46">
        <f>B36/12</f>
        <v>3158.9166666666665</v>
      </c>
      <c r="D36" s="7">
        <v>5.19</v>
      </c>
    </row>
    <row r="37" spans="1:10" ht="15" thickBot="1" x14ac:dyDescent="0.35">
      <c r="A37" s="19" t="s">
        <v>65</v>
      </c>
      <c r="B37" s="20">
        <v>44530</v>
      </c>
      <c r="C37" s="20">
        <f>B37/12</f>
        <v>3710.8333333333335</v>
      </c>
      <c r="D37" s="13">
        <v>6.27</v>
      </c>
    </row>
    <row r="38" spans="1:10" ht="15" thickBot="1" x14ac:dyDescent="0.35"/>
    <row r="39" spans="1:10" x14ac:dyDescent="0.3">
      <c r="A39" s="21" t="s">
        <v>79</v>
      </c>
    </row>
    <row r="40" spans="1:10" x14ac:dyDescent="0.3">
      <c r="A40" s="22" t="s">
        <v>25</v>
      </c>
    </row>
    <row r="41" spans="1:10" x14ac:dyDescent="0.3">
      <c r="A41" s="22" t="s">
        <v>24</v>
      </c>
    </row>
    <row r="42" spans="1:10" x14ac:dyDescent="0.3">
      <c r="A42" s="22" t="s">
        <v>26</v>
      </c>
    </row>
    <row r="43" spans="1:10" ht="15" thickBot="1" x14ac:dyDescent="0.35">
      <c r="A43" s="33" t="s">
        <v>40</v>
      </c>
    </row>
    <row r="44" spans="1:10" ht="15" thickBot="1" x14ac:dyDescent="0.35"/>
    <row r="45" spans="1:10" x14ac:dyDescent="0.3">
      <c r="A45" s="23" t="s">
        <v>69</v>
      </c>
      <c r="B45" s="24" t="s">
        <v>31</v>
      </c>
      <c r="C45" s="2"/>
      <c r="D45" s="2"/>
    </row>
    <row r="46" spans="1:10" s="2" customFormat="1" x14ac:dyDescent="0.3">
      <c r="A46" s="25" t="str">
        <f>IFERROR(VLOOKUP('Costing template'!A17, data!$A$31:$C$37, 3, 0), "0")</f>
        <v>0</v>
      </c>
      <c r="B46" s="26" t="str">
        <f>IFERROR(VLOOKUP('Costing template'!E17, data!$A$3:$G$15, 7,0), "0")</f>
        <v>0</v>
      </c>
      <c r="C46"/>
      <c r="D46"/>
    </row>
    <row r="47" spans="1:10" x14ac:dyDescent="0.3">
      <c r="A47" s="25" t="str">
        <f>IFERROR(VLOOKUP('Costing template'!A18, data!$A$31:$C$37, 3, 0), "0")</f>
        <v>0</v>
      </c>
      <c r="B47" s="26" t="str">
        <f>IFERROR(VLOOKUP('Costing template'!E18, data!$A$3:$G$15, 7,0), "0")</f>
        <v>0</v>
      </c>
    </row>
    <row r="48" spans="1:10" x14ac:dyDescent="0.3">
      <c r="A48" s="25" t="str">
        <f>IFERROR(VLOOKUP('Costing template'!A19, data!$A$31:$C$37, 3, 0), "0")</f>
        <v>0</v>
      </c>
      <c r="B48" s="26" t="str">
        <f>IFERROR(VLOOKUP('Costing template'!E19, data!$A$3:$G$15, 7,0), "0")</f>
        <v>0</v>
      </c>
    </row>
    <row r="49" spans="1:2" x14ac:dyDescent="0.3">
      <c r="A49" s="25" t="str">
        <f>IFERROR(VLOOKUP('Costing template'!A20, data!$A$31:$C$37, 3, 0), "0")</f>
        <v>0</v>
      </c>
      <c r="B49" s="26" t="str">
        <f>IFERROR(VLOOKUP('Costing template'!E20, data!$A$3:$G$15, 7,0), "0")</f>
        <v>0</v>
      </c>
    </row>
    <row r="50" spans="1:2" x14ac:dyDescent="0.3">
      <c r="A50" s="25" t="str">
        <f>IFERROR(VLOOKUP('Costing template'!A21, data!$A$31:$C$37, 3, 0), "0")</f>
        <v>0</v>
      </c>
      <c r="B50" s="26" t="str">
        <f>IFERROR(VLOOKUP('Costing template'!E21, data!$A$3:$G$15, 7,0), "0")</f>
        <v>0</v>
      </c>
    </row>
    <row r="51" spans="1:2" x14ac:dyDescent="0.3">
      <c r="A51" s="25" t="str">
        <f>IFERROR(VLOOKUP('Costing template'!A22, data!$A$31:$C$37, 3, 0), "0")</f>
        <v>0</v>
      </c>
      <c r="B51" s="26" t="str">
        <f>IFERROR(VLOOKUP('Costing template'!E22, data!$A$3:$G$15, 7,0), "0")</f>
        <v>0</v>
      </c>
    </row>
    <row r="52" spans="1:2" x14ac:dyDescent="0.3">
      <c r="A52" s="45" t="s">
        <v>70</v>
      </c>
      <c r="B52" s="26"/>
    </row>
    <row r="53" spans="1:2" x14ac:dyDescent="0.3">
      <c r="A53" s="43" t="str">
        <f>IFERROR(VLOOKUP('Costing template'!A24, data!$A$31:$C$37, 3, 0), "0")</f>
        <v>0</v>
      </c>
      <c r="B53" s="26">
        <v>0</v>
      </c>
    </row>
    <row r="54" spans="1:2" x14ac:dyDescent="0.3">
      <c r="A54" s="43" t="str">
        <f>IFERROR(VLOOKUP('Costing template'!A25, data!$A$31:$C$37, 3, 0), "0")</f>
        <v>0</v>
      </c>
      <c r="B54" s="26">
        <v>0</v>
      </c>
    </row>
    <row r="55" spans="1:2" ht="15" thickBot="1" x14ac:dyDescent="0.35">
      <c r="A55" s="44" t="str">
        <f>IFERROR(VLOOKUP('Costing template'!A26, data!$A$31:$C$37, 3, 0), "0")</f>
        <v>0</v>
      </c>
      <c r="B55" s="27">
        <v>0</v>
      </c>
    </row>
  </sheetData>
  <sheetProtection algorithmName="SHA-512" hashValue="yA6wBuQxbFsM/LhC8X5US/h2Rk9b47BMKwtzTFUQ2P2xhuQoAsLUu5wyRl9PWNlp44S7XBrsu6OE7/AUqhbhBg==" saltValue="vrFAOEX83IrZPZpASvLSmw==" spinCount="100000" sheet="1" selectLockedCells="1" selectUnlockedCell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Costing template</vt:lpstr>
      <vt:lpstr>Sheet1</vt:lpstr>
      <vt:lpstr>data</vt:lpstr>
    </vt:vector>
  </TitlesOfParts>
  <Company>University Of Glasgow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kmn4r</dc:creator>
  <cp:lastModifiedBy>Mary Ryan</cp:lastModifiedBy>
  <dcterms:created xsi:type="dcterms:W3CDTF">2019-03-01T14:01:18Z</dcterms:created>
  <dcterms:modified xsi:type="dcterms:W3CDTF">2025-01-14T10:11:46Z</dcterms:modified>
</cp:coreProperties>
</file>